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C67" i="1" l="1"/>
  <c r="C25" i="1" l="1"/>
  <c r="O11" i="1"/>
  <c r="M11" i="1"/>
  <c r="I11" i="1"/>
  <c r="E11" i="1"/>
  <c r="O12" i="1"/>
  <c r="C11" i="1"/>
  <c r="C43" i="1" l="1"/>
  <c r="C76" i="1"/>
  <c r="C77" i="1" s="1"/>
  <c r="C79" i="1" s="1"/>
  <c r="E48" i="1" s="1"/>
  <c r="C68" i="1"/>
  <c r="C71" i="1" s="1"/>
  <c r="C66" i="1"/>
  <c r="C64" i="1"/>
  <c r="E47" i="1" l="1"/>
  <c r="C24" i="1"/>
  <c r="C14" i="1"/>
  <c r="C21" i="1"/>
  <c r="O14" i="1"/>
  <c r="M14" i="1"/>
  <c r="I14" i="1"/>
  <c r="E14" i="1"/>
  <c r="O34" i="1" l="1"/>
  <c r="M34" i="1"/>
  <c r="K33" i="1"/>
  <c r="K34" i="1" s="1"/>
  <c r="K38" i="1" s="1"/>
  <c r="I34" i="1"/>
  <c r="G34" i="1"/>
  <c r="G48" i="1"/>
  <c r="G47" i="1"/>
  <c r="G43" i="1"/>
  <c r="G44" i="1" s="1"/>
  <c r="G38" i="1"/>
  <c r="I38" i="1"/>
  <c r="M38" i="1"/>
  <c r="O38" i="1"/>
  <c r="E34" i="1"/>
  <c r="E38" i="1" s="1"/>
  <c r="M22" i="1"/>
  <c r="M21" i="1" s="1"/>
  <c r="O22" i="1"/>
  <c r="O21" i="1" s="1"/>
  <c r="E22" i="1"/>
  <c r="I22" i="1"/>
  <c r="I21" i="1" s="1"/>
  <c r="C22" i="1"/>
  <c r="C33" i="1"/>
  <c r="C34" i="1" s="1"/>
  <c r="C38" i="1" s="1"/>
  <c r="E21" i="1"/>
  <c r="G45" i="1" l="1"/>
  <c r="G52" i="1" s="1"/>
  <c r="G49" i="1"/>
  <c r="G50" i="1" s="1"/>
  <c r="G53" i="1" s="1"/>
  <c r="O20" i="1"/>
  <c r="M20" i="1"/>
  <c r="I20" i="1"/>
  <c r="E20" i="1"/>
  <c r="C20" i="1"/>
  <c r="E24" i="1"/>
  <c r="I24" i="1"/>
  <c r="M24" i="1"/>
  <c r="O24" i="1"/>
  <c r="E12" i="1"/>
  <c r="I12" i="1"/>
  <c r="M12" i="1"/>
  <c r="E6" i="1"/>
  <c r="E8" i="1" s="1"/>
  <c r="I6" i="1"/>
  <c r="I8" i="1" s="1"/>
  <c r="M6" i="1"/>
  <c r="M8" i="1" s="1"/>
  <c r="O6" i="1"/>
  <c r="O8" i="1" s="1"/>
  <c r="C6" i="1"/>
  <c r="C8" i="1" s="1"/>
  <c r="C12" i="1"/>
  <c r="G54" i="1" l="1"/>
  <c r="M18" i="1"/>
  <c r="M25" i="1" s="1"/>
  <c r="C18" i="1"/>
  <c r="I18" i="1"/>
  <c r="I25" i="1" s="1"/>
  <c r="E18" i="1"/>
  <c r="E25" i="1" s="1"/>
  <c r="O18" i="1"/>
  <c r="O25" i="1" s="1"/>
</calcChain>
</file>

<file path=xl/sharedStrings.xml><?xml version="1.0" encoding="utf-8"?>
<sst xmlns="http://schemas.openxmlformats.org/spreadsheetml/2006/main" count="232" uniqueCount="114">
  <si>
    <t>Ø50</t>
  </si>
  <si>
    <t>Spezifische Schnittkraft</t>
  </si>
  <si>
    <t>Spanungsquerschnitt je Schneide</t>
  </si>
  <si>
    <t>kc</t>
  </si>
  <si>
    <t>A</t>
  </si>
  <si>
    <t>Korrekturfaktor Schneidwerkstoff</t>
  </si>
  <si>
    <t>Korrekturfaktor Schneidenverschleiß</t>
  </si>
  <si>
    <t xml:space="preserve">Schnittkraft je Schneide </t>
  </si>
  <si>
    <t>Ø20</t>
  </si>
  <si>
    <t>Ø12</t>
  </si>
  <si>
    <t>Ø6</t>
  </si>
  <si>
    <t>Ø26</t>
  </si>
  <si>
    <t>Basiswert der spez. Schnittkraft</t>
  </si>
  <si>
    <t>h</t>
  </si>
  <si>
    <t>Werkstoffkonstante</t>
  </si>
  <si>
    <t>mm</t>
  </si>
  <si>
    <t>Schnitttiefe in mm</t>
  </si>
  <si>
    <t>ap</t>
  </si>
  <si>
    <t>f</t>
  </si>
  <si>
    <t>Vorschub je Umdrehung</t>
  </si>
  <si>
    <t>Vorschub je Schneide</t>
  </si>
  <si>
    <t xml:space="preserve">Anzahl der Schneiden </t>
  </si>
  <si>
    <t>z</t>
  </si>
  <si>
    <t>mittlere Spanungsdicke in mm</t>
  </si>
  <si>
    <t>ae</t>
  </si>
  <si>
    <t xml:space="preserve">Schnittbreite/ Fräsbreit </t>
  </si>
  <si>
    <t>Durchmesser</t>
  </si>
  <si>
    <t>D</t>
  </si>
  <si>
    <t>N</t>
  </si>
  <si>
    <t>Anzahl der Schneiden im Eingriff</t>
  </si>
  <si>
    <t>Eingriffwinkel in Grad</t>
  </si>
  <si>
    <t>ϕ</t>
  </si>
  <si>
    <t>Drehzahl</t>
  </si>
  <si>
    <t>n</t>
  </si>
  <si>
    <t>Schnittgeschwindigkeit</t>
  </si>
  <si>
    <t>Schnittleistung in kW</t>
  </si>
  <si>
    <t>kW</t>
  </si>
  <si>
    <t>m/min</t>
  </si>
  <si>
    <t>d/ae</t>
  </si>
  <si>
    <t>°</t>
  </si>
  <si>
    <t>Anlauf</t>
  </si>
  <si>
    <t>Überlauf</t>
  </si>
  <si>
    <t>Anschnitt</t>
  </si>
  <si>
    <t xml:space="preserve">Anzahl der Schnitte </t>
  </si>
  <si>
    <t>i</t>
  </si>
  <si>
    <t>Vorschubgeschwindigkeit</t>
  </si>
  <si>
    <t>L</t>
  </si>
  <si>
    <t>Vorschubweg</t>
  </si>
  <si>
    <t>mm/min</t>
  </si>
  <si>
    <t>Werkstücklänge</t>
  </si>
  <si>
    <t>l</t>
  </si>
  <si>
    <t>Hauptnutzungszeit</t>
  </si>
  <si>
    <t>min</t>
  </si>
  <si>
    <t>Fertigungsmaterial</t>
  </si>
  <si>
    <t>Materialgemainkosten</t>
  </si>
  <si>
    <t>Materialkosten</t>
  </si>
  <si>
    <t>Maschinenkosten</t>
  </si>
  <si>
    <t>Fertigungslöhne</t>
  </si>
  <si>
    <t>Fertigungskosten</t>
  </si>
  <si>
    <t>Herstellkosten</t>
  </si>
  <si>
    <t>kg</t>
  </si>
  <si>
    <t>€/kg</t>
  </si>
  <si>
    <t>€/h</t>
  </si>
  <si>
    <r>
      <t>k</t>
    </r>
    <r>
      <rPr>
        <b/>
        <vertAlign val="subscript"/>
        <sz val="12"/>
        <color theme="1"/>
        <rFont val="Calibri"/>
        <family val="2"/>
        <scheme val="minor"/>
      </rPr>
      <t>c1.1</t>
    </r>
  </si>
  <si>
    <r>
      <t>N/mm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</si>
  <si>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m</t>
    </r>
    <r>
      <rPr>
        <b/>
        <vertAlign val="subscript"/>
        <sz val="12"/>
        <color theme="1"/>
        <rFont val="Calibri"/>
        <family val="2"/>
        <scheme val="minor"/>
      </rPr>
      <t>c</t>
    </r>
  </si>
  <si>
    <r>
      <t>N/mm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</si>
  <si>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t>f</t>
    </r>
    <r>
      <rPr>
        <b/>
        <vertAlign val="subscript"/>
        <sz val="12"/>
        <color theme="1"/>
        <rFont val="Calibri"/>
        <family val="2"/>
        <scheme val="minor"/>
      </rPr>
      <t>z</t>
    </r>
  </si>
  <si>
    <r>
      <t>mm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</si>
  <si>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t>C</t>
    </r>
    <r>
      <rPr>
        <b/>
        <vertAlign val="subscript"/>
        <sz val="12"/>
        <color theme="1"/>
        <rFont val="Calibri"/>
        <family val="2"/>
        <scheme val="minor"/>
      </rPr>
      <t>1</t>
    </r>
  </si>
  <si>
    <r>
      <t>C</t>
    </r>
    <r>
      <rPr>
        <b/>
        <vertAlign val="subscript"/>
        <sz val="12"/>
        <color theme="1"/>
        <rFont val="Calibri"/>
        <family val="2"/>
        <scheme val="minor"/>
      </rPr>
      <t>2</t>
    </r>
  </si>
  <si>
    <r>
      <t>F</t>
    </r>
    <r>
      <rPr>
        <b/>
        <vertAlign val="subscript"/>
        <sz val="12"/>
        <color theme="1"/>
        <rFont val="Calibri"/>
        <family val="2"/>
        <scheme val="minor"/>
      </rPr>
      <t>c</t>
    </r>
  </si>
  <si>
    <r>
      <t>z</t>
    </r>
    <r>
      <rPr>
        <b/>
        <vertAlign val="subscript"/>
        <sz val="12"/>
        <color theme="1"/>
        <rFont val="Calibri"/>
        <family val="2"/>
        <scheme val="minor"/>
      </rPr>
      <t>e</t>
    </r>
  </si>
  <si>
    <r>
      <t>min</t>
    </r>
    <r>
      <rPr>
        <vertAlign val="superscript"/>
        <sz val="12"/>
        <color theme="1"/>
        <rFont val="Calibri"/>
        <family val="2"/>
        <scheme val="minor"/>
      </rPr>
      <t>-1</t>
    </r>
  </si>
  <si>
    <r>
      <t>v</t>
    </r>
    <r>
      <rPr>
        <b/>
        <vertAlign val="subscript"/>
        <sz val="12"/>
        <color theme="1"/>
        <rFont val="Calibri"/>
        <family val="2"/>
        <scheme val="minor"/>
      </rPr>
      <t>c</t>
    </r>
  </si>
  <si>
    <r>
      <t>P</t>
    </r>
    <r>
      <rPr>
        <b/>
        <vertAlign val="subscript"/>
        <sz val="12"/>
        <color theme="1"/>
        <rFont val="Calibri"/>
        <family val="2"/>
        <scheme val="minor"/>
      </rPr>
      <t>c</t>
    </r>
  </si>
  <si>
    <r>
      <t>l</t>
    </r>
    <r>
      <rPr>
        <b/>
        <vertAlign val="subscript"/>
        <sz val="12"/>
        <color theme="1"/>
        <rFont val="Calibri"/>
        <family val="2"/>
        <scheme val="minor"/>
      </rPr>
      <t>a</t>
    </r>
  </si>
  <si>
    <r>
      <t>l</t>
    </r>
    <r>
      <rPr>
        <b/>
        <vertAlign val="subscript"/>
        <sz val="12"/>
        <color theme="1"/>
        <rFont val="Calibri"/>
        <family val="2"/>
        <scheme val="minor"/>
      </rPr>
      <t>u</t>
    </r>
  </si>
  <si>
    <r>
      <t>l</t>
    </r>
    <r>
      <rPr>
        <b/>
        <vertAlign val="subscript"/>
        <sz val="12"/>
        <color theme="1"/>
        <rFont val="Calibri"/>
        <family val="2"/>
        <scheme val="minor"/>
      </rPr>
      <t>s</t>
    </r>
  </si>
  <si>
    <r>
      <t>v</t>
    </r>
    <r>
      <rPr>
        <b/>
        <vertAlign val="subscript"/>
        <sz val="12"/>
        <color theme="1"/>
        <rFont val="Calibri"/>
        <family val="2"/>
        <scheme val="minor"/>
      </rPr>
      <t>f</t>
    </r>
  </si>
  <si>
    <r>
      <t>t</t>
    </r>
    <r>
      <rPr>
        <b/>
        <vertAlign val="subscript"/>
        <sz val="12"/>
        <color theme="1"/>
        <rFont val="Calibri"/>
        <family val="2"/>
        <scheme val="minor"/>
      </rPr>
      <t>h</t>
    </r>
  </si>
  <si>
    <t>Rüstzeit</t>
  </si>
  <si>
    <r>
      <t>t</t>
    </r>
    <r>
      <rPr>
        <b/>
        <vertAlign val="subscript"/>
        <sz val="14"/>
        <color theme="1"/>
        <rFont val="Calibri"/>
        <family val="2"/>
        <scheme val="minor"/>
      </rPr>
      <t>rg</t>
    </r>
  </si>
  <si>
    <t>Rüstgrundzeit</t>
  </si>
  <si>
    <t>kreistaschen</t>
  </si>
  <si>
    <t>obere kontur</t>
  </si>
  <si>
    <t>schräge 5 tief</t>
  </si>
  <si>
    <t>R7 nut</t>
  </si>
  <si>
    <t>10P9 nut</t>
  </si>
  <si>
    <t>T-nut</t>
  </si>
  <si>
    <t>stufe</t>
  </si>
  <si>
    <r>
      <t>t</t>
    </r>
    <r>
      <rPr>
        <b/>
        <vertAlign val="subscript"/>
        <sz val="14"/>
        <color theme="1"/>
        <rFont val="Calibri"/>
        <family val="2"/>
        <scheme val="minor"/>
      </rPr>
      <t>t</t>
    </r>
  </si>
  <si>
    <t>Tätigkeitszeit</t>
  </si>
  <si>
    <r>
      <t>t</t>
    </r>
    <r>
      <rPr>
        <b/>
        <vertAlign val="subscript"/>
        <sz val="14"/>
        <color theme="1"/>
        <rFont val="Calibri"/>
        <family val="2"/>
        <scheme val="minor"/>
      </rPr>
      <t>v</t>
    </r>
  </si>
  <si>
    <t>ttb</t>
  </si>
  <si>
    <t>ttu</t>
  </si>
  <si>
    <t>beeinflussbare Zeiten</t>
  </si>
  <si>
    <t>unbeeinflussbare Zeiten</t>
  </si>
  <si>
    <t>tg</t>
  </si>
  <si>
    <t>Grundzeit</t>
  </si>
  <si>
    <t>Zeit je Einheit</t>
  </si>
  <si>
    <t>Ausführungszeit</t>
  </si>
  <si>
    <t>m</t>
  </si>
  <si>
    <t>Auftragszeit</t>
  </si>
  <si>
    <t>T</t>
  </si>
  <si>
    <t>Menge</t>
  </si>
  <si>
    <t>Gemeinkosten für Löhne</t>
  </si>
  <si>
    <r>
      <t>t</t>
    </r>
    <r>
      <rPr>
        <b/>
        <vertAlign val="subscript"/>
        <sz val="14"/>
        <color theme="1"/>
        <rFont val="Calibri"/>
        <family val="2"/>
        <scheme val="minor"/>
      </rPr>
      <t>e</t>
    </r>
  </si>
  <si>
    <r>
      <t>t</t>
    </r>
    <r>
      <rPr>
        <b/>
        <vertAlign val="subscript"/>
        <sz val="14"/>
        <color theme="1"/>
        <rFont val="Calibri"/>
        <family val="2"/>
        <scheme val="minor"/>
      </rPr>
      <t>a</t>
    </r>
  </si>
  <si>
    <r>
      <t>t</t>
    </r>
    <r>
      <rPr>
        <b/>
        <vertAlign val="subscript"/>
        <sz val="14"/>
        <color theme="1"/>
        <rFont val="Calibri"/>
        <family val="2"/>
        <scheme val="minor"/>
      </rPr>
      <t>rv</t>
    </r>
  </si>
  <si>
    <r>
      <t>t</t>
    </r>
    <r>
      <rPr>
        <b/>
        <vertAlign val="subscript"/>
        <sz val="14"/>
        <color theme="1"/>
        <rFont val="Calibri"/>
        <family val="2"/>
        <scheme val="minor"/>
      </rPr>
      <t>r</t>
    </r>
  </si>
  <si>
    <t>Durchmesser/ Schnittbreite</t>
  </si>
  <si>
    <t>Verteilzeit (10%)</t>
  </si>
  <si>
    <t>Rüstverteilzeit (10%)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</si>
</sst>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\ &quot;€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vertAlign val="subscript"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0" fillId="0" borderId="1" xfId="0" applyBorder="1"/>
    <xf numFmtId="0" fontId="1" fillId="0" borderId="1" xfId="0" applyFont="1" applyBorder="1"/>
    <xf numFmtId="166" fontId="2" fillId="0" borderId="0" xfId="0" applyNumberFormat="1" applyFont="1"/>
    <xf numFmtId="10" fontId="2" fillId="0" borderId="0" xfId="0" applyNumberFormat="1" applyFont="1"/>
    <xf numFmtId="166" fontId="2" fillId="0" borderId="1" xfId="0" applyNumberFormat="1" applyFont="1" applyBorder="1"/>
    <xf numFmtId="0" fontId="4" fillId="0" borderId="0" xfId="0" applyFont="1"/>
    <xf numFmtId="0" fontId="5" fillId="0" borderId="0" xfId="0" applyFont="1"/>
    <xf numFmtId="1" fontId="4" fillId="0" borderId="0" xfId="0" applyNumberFormat="1" applyFont="1"/>
    <xf numFmtId="2" fontId="4" fillId="0" borderId="0" xfId="0" applyNumberFormat="1" applyFont="1"/>
    <xf numFmtId="0" fontId="5" fillId="0" borderId="1" xfId="0" applyFont="1" applyBorder="1"/>
    <xf numFmtId="1" fontId="5" fillId="0" borderId="1" xfId="0" applyNumberFormat="1" applyFont="1" applyBorder="1"/>
    <xf numFmtId="2" fontId="5" fillId="0" borderId="1" xfId="0" applyNumberFormat="1" applyFont="1" applyBorder="1"/>
    <xf numFmtId="0" fontId="5" fillId="2" borderId="1" xfId="0" applyFont="1" applyFill="1" applyBorder="1"/>
    <xf numFmtId="2" fontId="5" fillId="2" borderId="1" xfId="0" applyNumberFormat="1" applyFont="1" applyFill="1" applyBorder="1"/>
    <xf numFmtId="164" fontId="4" fillId="0" borderId="0" xfId="0" applyNumberFormat="1" applyFont="1"/>
    <xf numFmtId="0" fontId="9" fillId="0" borderId="0" xfId="0" applyFont="1"/>
    <xf numFmtId="0" fontId="5" fillId="3" borderId="1" xfId="0" applyFont="1" applyFill="1" applyBorder="1"/>
    <xf numFmtId="3" fontId="4" fillId="0" borderId="0" xfId="0" applyNumberFormat="1" applyFont="1"/>
    <xf numFmtId="0" fontId="4" fillId="0" borderId="1" xfId="0" applyFont="1" applyBorder="1"/>
    <xf numFmtId="3" fontId="4" fillId="0" borderId="1" xfId="0" applyNumberFormat="1" applyFont="1" applyBorder="1"/>
    <xf numFmtId="0" fontId="5" fillId="4" borderId="1" xfId="0" applyFont="1" applyFill="1" applyBorder="1"/>
    <xf numFmtId="165" fontId="5" fillId="3" borderId="1" xfId="0" applyNumberFormat="1" applyFont="1" applyFill="1" applyBorder="1"/>
    <xf numFmtId="2" fontId="5" fillId="4" borderId="1" xfId="0" applyNumberFormat="1" applyFont="1" applyFill="1" applyBorder="1"/>
    <xf numFmtId="0" fontId="2" fillId="0" borderId="0" xfId="0" applyFont="1" applyBorder="1"/>
    <xf numFmtId="0" fontId="3" fillId="0" borderId="0" xfId="0" applyFont="1" applyBorder="1"/>
    <xf numFmtId="0" fontId="0" fillId="0" borderId="0" xfId="0" applyBorder="1"/>
    <xf numFmtId="0" fontId="2" fillId="6" borderId="0" xfId="0" applyFont="1" applyFill="1"/>
    <xf numFmtId="0" fontId="3" fillId="6" borderId="0" xfId="0" applyFont="1" applyFill="1"/>
    <xf numFmtId="0" fontId="2" fillId="5" borderId="1" xfId="0" applyFont="1" applyFill="1" applyBorder="1"/>
    <xf numFmtId="0" fontId="3" fillId="5" borderId="1" xfId="0" applyFont="1" applyFill="1" applyBorder="1"/>
    <xf numFmtId="166" fontId="2" fillId="5" borderId="1" xfId="0" applyNumberFormat="1" applyFont="1" applyFill="1" applyBorder="1"/>
    <xf numFmtId="1" fontId="2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H912"/>
  <sheetViews>
    <sheetView tabSelected="1" topLeftCell="A60" zoomScale="80" zoomScaleNormal="80" workbookViewId="0">
      <selection activeCell="A76" sqref="A76"/>
    </sheetView>
  </sheetViews>
  <sheetFormatPr baseColWidth="10" defaultRowHeight="15" x14ac:dyDescent="0.25"/>
  <cols>
    <col min="1" max="1" width="41.85546875" customWidth="1"/>
    <col min="2" max="2" width="11.42578125" style="1"/>
    <col min="3" max="4" width="14.28515625" customWidth="1"/>
    <col min="5" max="8" width="13.140625" customWidth="1"/>
    <col min="9" max="12" width="14.42578125" customWidth="1"/>
    <col min="13" max="14" width="13.85546875" customWidth="1"/>
    <col min="15" max="15" width="15.7109375" customWidth="1"/>
  </cols>
  <sheetData>
    <row r="2" spans="1:164" s="2" customFormat="1" ht="18.75" x14ac:dyDescent="0.3">
      <c r="B2" s="3"/>
      <c r="C2" s="3" t="s">
        <v>0</v>
      </c>
      <c r="D2" s="3"/>
      <c r="E2" s="3" t="s">
        <v>8</v>
      </c>
      <c r="F2" s="3"/>
      <c r="G2" s="3"/>
      <c r="H2" s="3"/>
      <c r="I2" s="3" t="s">
        <v>9</v>
      </c>
      <c r="J2" s="3"/>
      <c r="K2" s="3"/>
      <c r="L2" s="3"/>
      <c r="M2" s="3" t="s">
        <v>10</v>
      </c>
      <c r="N2" s="3"/>
      <c r="O2" s="3" t="s">
        <v>11</v>
      </c>
    </row>
    <row r="3" spans="1:164" s="2" customFormat="1" ht="18.75" x14ac:dyDescent="0.3">
      <c r="A3" s="11" t="s">
        <v>26</v>
      </c>
      <c r="B3" s="12" t="s">
        <v>27</v>
      </c>
      <c r="C3" s="11">
        <v>50</v>
      </c>
      <c r="D3" s="11" t="s">
        <v>15</v>
      </c>
      <c r="E3" s="11">
        <v>20</v>
      </c>
      <c r="F3" s="11" t="s">
        <v>15</v>
      </c>
      <c r="G3" s="11"/>
      <c r="H3" s="11"/>
      <c r="I3" s="11">
        <v>12</v>
      </c>
      <c r="J3" s="11" t="s">
        <v>15</v>
      </c>
      <c r="K3" s="11"/>
      <c r="L3" s="11"/>
      <c r="M3" s="11">
        <v>6</v>
      </c>
      <c r="N3" s="11" t="s">
        <v>15</v>
      </c>
      <c r="O3" s="11">
        <v>26</v>
      </c>
      <c r="P3" s="11" t="s">
        <v>15</v>
      </c>
    </row>
    <row r="4" spans="1:164" s="2" customFormat="1" ht="18.75" x14ac:dyDescent="0.3">
      <c r="A4" s="11" t="s">
        <v>25</v>
      </c>
      <c r="B4" s="12" t="s">
        <v>24</v>
      </c>
      <c r="C4" s="11">
        <v>35</v>
      </c>
      <c r="D4" s="11" t="s">
        <v>15</v>
      </c>
      <c r="E4" s="11">
        <v>20</v>
      </c>
      <c r="F4" s="11" t="s">
        <v>15</v>
      </c>
      <c r="G4" s="11"/>
      <c r="H4" s="11"/>
      <c r="I4" s="11">
        <v>11</v>
      </c>
      <c r="J4" s="11" t="s">
        <v>15</v>
      </c>
      <c r="K4" s="11"/>
      <c r="L4" s="11"/>
      <c r="M4" s="11">
        <v>6</v>
      </c>
      <c r="N4" s="11" t="s">
        <v>15</v>
      </c>
      <c r="O4" s="13">
        <v>20.052</v>
      </c>
      <c r="P4" s="11" t="s">
        <v>15</v>
      </c>
    </row>
    <row r="5" spans="1:164" s="2" customFormat="1" ht="19.5" x14ac:dyDescent="0.35">
      <c r="A5" s="11" t="s">
        <v>12</v>
      </c>
      <c r="B5" s="12" t="s">
        <v>63</v>
      </c>
      <c r="C5" s="11">
        <v>830</v>
      </c>
      <c r="D5" s="13" t="s">
        <v>64</v>
      </c>
      <c r="E5" s="11">
        <v>830</v>
      </c>
      <c r="F5" s="13" t="s">
        <v>64</v>
      </c>
      <c r="G5" s="13"/>
      <c r="H5" s="13"/>
      <c r="I5" s="11">
        <v>830</v>
      </c>
      <c r="J5" s="13" t="s">
        <v>64</v>
      </c>
      <c r="K5" s="13"/>
      <c r="L5" s="13"/>
      <c r="M5" s="11">
        <v>830</v>
      </c>
      <c r="N5" s="13" t="s">
        <v>64</v>
      </c>
      <c r="O5" s="11">
        <v>830</v>
      </c>
      <c r="P5" s="13" t="s">
        <v>64</v>
      </c>
    </row>
    <row r="6" spans="1:164" s="2" customFormat="1" ht="18.75" x14ac:dyDescent="0.3">
      <c r="A6" s="11" t="s">
        <v>23</v>
      </c>
      <c r="B6" s="12" t="s">
        <v>13</v>
      </c>
      <c r="C6" s="14">
        <f>C11*(C4/C3)^(1/2)</f>
        <v>5.5777335102271702E-2</v>
      </c>
      <c r="D6" s="11" t="s">
        <v>15</v>
      </c>
      <c r="E6" s="14">
        <f t="shared" ref="E6" si="0">E11*(E4/E3)^(1/2)</f>
        <v>0.1</v>
      </c>
      <c r="F6" s="11" t="s">
        <v>15</v>
      </c>
      <c r="G6" s="11"/>
      <c r="H6" s="11"/>
      <c r="I6" s="14">
        <f t="shared" ref="I6" si="1">I11*(I4/I3)^(1/2)</f>
        <v>6.3828473850422535E-2</v>
      </c>
      <c r="J6" s="11" t="s">
        <v>15</v>
      </c>
      <c r="K6" s="11"/>
      <c r="L6" s="11"/>
      <c r="M6" s="14">
        <f t="shared" ref="M6" si="2">M11*(M4/M3)^(1/2)</f>
        <v>0.02</v>
      </c>
      <c r="N6" s="11" t="s">
        <v>15</v>
      </c>
      <c r="O6" s="14">
        <f t="shared" ref="O6" si="3">O11*(O4/O3)^(1/2)</f>
        <v>9.7577494953331942E-3</v>
      </c>
      <c r="P6" s="11" t="s">
        <v>15</v>
      </c>
    </row>
    <row r="7" spans="1:164" s="2" customFormat="1" ht="19.5" x14ac:dyDescent="0.35">
      <c r="A7" s="11" t="s">
        <v>14</v>
      </c>
      <c r="B7" s="12" t="s">
        <v>65</v>
      </c>
      <c r="C7" s="11">
        <v>0.23</v>
      </c>
      <c r="D7" s="11"/>
      <c r="E7" s="11">
        <v>0.23</v>
      </c>
      <c r="F7" s="11"/>
      <c r="G7" s="11"/>
      <c r="H7" s="11"/>
      <c r="I7" s="11">
        <v>0.23</v>
      </c>
      <c r="J7" s="11"/>
      <c r="K7" s="11"/>
      <c r="L7" s="11"/>
      <c r="M7" s="11">
        <v>0.23</v>
      </c>
      <c r="N7" s="11"/>
      <c r="O7" s="11">
        <v>0.23</v>
      </c>
      <c r="P7" s="11"/>
    </row>
    <row r="8" spans="1:164" s="7" customFormat="1" ht="18.75" x14ac:dyDescent="0.3">
      <c r="A8" s="15" t="s">
        <v>1</v>
      </c>
      <c r="B8" s="15" t="s">
        <v>3</v>
      </c>
      <c r="C8" s="16">
        <f>C5/(C6^(C7))</f>
        <v>1612.1030786547383</v>
      </c>
      <c r="D8" s="16" t="s">
        <v>66</v>
      </c>
      <c r="E8" s="16">
        <f t="shared" ref="E8" si="4">E5/(E6^(E7))</f>
        <v>1409.5422315432479</v>
      </c>
      <c r="F8" s="16" t="s">
        <v>66</v>
      </c>
      <c r="G8" s="16"/>
      <c r="H8" s="16"/>
      <c r="I8" s="16">
        <f t="shared" ref="I8" si="5">I5/(I6^(I7))</f>
        <v>1562.8768794877169</v>
      </c>
      <c r="J8" s="16" t="s">
        <v>66</v>
      </c>
      <c r="K8" s="16"/>
      <c r="L8" s="16"/>
      <c r="M8" s="16">
        <f t="shared" ref="M8" si="6">M5/(M6^(M7))</f>
        <v>2040.9914874746969</v>
      </c>
      <c r="N8" s="16" t="s">
        <v>66</v>
      </c>
      <c r="O8" s="16">
        <f t="shared" ref="O8" si="7">O5/(O6^(O7))</f>
        <v>2407.2858858354034</v>
      </c>
      <c r="P8" s="16" t="s">
        <v>66</v>
      </c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</row>
    <row r="9" spans="1:164" ht="18.75" x14ac:dyDescent="0.3">
      <c r="A9" s="11"/>
      <c r="B9" s="12"/>
      <c r="C9" s="13"/>
      <c r="D9" s="13"/>
      <c r="E9" s="11"/>
      <c r="F9" s="13"/>
      <c r="G9" s="13"/>
      <c r="H9" s="13"/>
      <c r="I9" s="11"/>
      <c r="J9" s="13"/>
      <c r="K9" s="13"/>
      <c r="L9" s="13"/>
      <c r="M9" s="11"/>
      <c r="N9" s="13"/>
      <c r="O9" s="11"/>
      <c r="P9" s="13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</row>
    <row r="10" spans="1:164" ht="18.75" x14ac:dyDescent="0.3">
      <c r="A10" s="11" t="s">
        <v>21</v>
      </c>
      <c r="B10" s="12" t="s">
        <v>22</v>
      </c>
      <c r="C10" s="13">
        <v>5</v>
      </c>
      <c r="D10" s="13"/>
      <c r="E10" s="11">
        <v>3</v>
      </c>
      <c r="F10" s="13"/>
      <c r="G10" s="13"/>
      <c r="H10" s="13"/>
      <c r="I10" s="11">
        <v>3</v>
      </c>
      <c r="J10" s="13"/>
      <c r="K10" s="13"/>
      <c r="L10" s="13"/>
      <c r="M10" s="11">
        <v>3</v>
      </c>
      <c r="N10" s="13"/>
      <c r="O10" s="11">
        <v>6</v>
      </c>
      <c r="P10" s="13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</row>
    <row r="11" spans="1:164" ht="19.5" x14ac:dyDescent="0.35">
      <c r="A11" s="11" t="s">
        <v>20</v>
      </c>
      <c r="B11" s="12" t="s">
        <v>67</v>
      </c>
      <c r="C11" s="14">
        <f>C37/(C23*C10)</f>
        <v>6.6666666666666666E-2</v>
      </c>
      <c r="D11" s="13" t="s">
        <v>15</v>
      </c>
      <c r="E11" s="14">
        <f>E37/(E23*E10)</f>
        <v>0.1</v>
      </c>
      <c r="F11" s="13" t="s">
        <v>15</v>
      </c>
      <c r="G11" s="13"/>
      <c r="H11" s="13"/>
      <c r="I11" s="14">
        <f>I37/(I23*I10)</f>
        <v>6.6666666666666666E-2</v>
      </c>
      <c r="J11" s="13" t="s">
        <v>15</v>
      </c>
      <c r="K11" s="13"/>
      <c r="L11" s="13"/>
      <c r="M11" s="14">
        <f>M37/(M23*M10)</f>
        <v>0.02</v>
      </c>
      <c r="N11" s="13" t="s">
        <v>15</v>
      </c>
      <c r="O11" s="14">
        <f>O37/(O23*O10)</f>
        <v>1.1111111111111112E-2</v>
      </c>
      <c r="P11" s="13" t="s">
        <v>15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</row>
    <row r="12" spans="1:164" ht="18.75" x14ac:dyDescent="0.3">
      <c r="A12" s="11" t="s">
        <v>19</v>
      </c>
      <c r="B12" s="12" t="s">
        <v>18</v>
      </c>
      <c r="C12" s="14">
        <f>C11*C10</f>
        <v>0.33333333333333331</v>
      </c>
      <c r="D12" s="13" t="s">
        <v>15</v>
      </c>
      <c r="E12" s="14">
        <f t="shared" ref="E12" si="8">E11*E10</f>
        <v>0.30000000000000004</v>
      </c>
      <c r="F12" s="13" t="s">
        <v>15</v>
      </c>
      <c r="G12" s="13"/>
      <c r="H12" s="13"/>
      <c r="I12" s="14">
        <f t="shared" ref="I12" si="9">I11*I10</f>
        <v>0.2</v>
      </c>
      <c r="J12" s="13" t="s">
        <v>15</v>
      </c>
      <c r="K12" s="13"/>
      <c r="L12" s="13"/>
      <c r="M12" s="14">
        <f t="shared" ref="M12" si="10">M11*M10</f>
        <v>0.06</v>
      </c>
      <c r="N12" s="13" t="s">
        <v>15</v>
      </c>
      <c r="O12" s="14">
        <f t="shared" ref="O12" si="11">O11*O10</f>
        <v>6.6666666666666666E-2</v>
      </c>
      <c r="P12" s="13" t="s">
        <v>15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</row>
    <row r="13" spans="1:164" ht="18.75" x14ac:dyDescent="0.3">
      <c r="A13" s="11" t="s">
        <v>16</v>
      </c>
      <c r="B13" s="12" t="s">
        <v>17</v>
      </c>
      <c r="C13" s="14">
        <v>3</v>
      </c>
      <c r="D13" s="13" t="s">
        <v>15</v>
      </c>
      <c r="E13" s="11">
        <v>2.5</v>
      </c>
      <c r="F13" s="13" t="s">
        <v>15</v>
      </c>
      <c r="G13" s="13"/>
      <c r="H13" s="13"/>
      <c r="I13" s="11">
        <v>2</v>
      </c>
      <c r="J13" s="13" t="s">
        <v>15</v>
      </c>
      <c r="K13" s="13"/>
      <c r="L13" s="13"/>
      <c r="M13" s="11">
        <v>2.5</v>
      </c>
      <c r="N13" s="13" t="s">
        <v>15</v>
      </c>
      <c r="O13" s="11">
        <v>1</v>
      </c>
      <c r="P13" s="13" t="s">
        <v>15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</row>
    <row r="14" spans="1:164" s="7" customFormat="1" ht="18.75" x14ac:dyDescent="0.3">
      <c r="A14" s="15" t="s">
        <v>2</v>
      </c>
      <c r="B14" s="15" t="s">
        <v>4</v>
      </c>
      <c r="C14" s="17">
        <f>C13*C11</f>
        <v>0.2</v>
      </c>
      <c r="D14" s="15" t="s">
        <v>68</v>
      </c>
      <c r="E14" s="17">
        <f>E13*E11</f>
        <v>0.25</v>
      </c>
      <c r="F14" s="15" t="s">
        <v>68</v>
      </c>
      <c r="G14" s="15"/>
      <c r="H14" s="15"/>
      <c r="I14" s="17">
        <f>I13*I11</f>
        <v>0.13333333333333333</v>
      </c>
      <c r="J14" s="15" t="s">
        <v>68</v>
      </c>
      <c r="K14" s="15"/>
      <c r="L14" s="15"/>
      <c r="M14" s="17">
        <f>M13*M11</f>
        <v>0.05</v>
      </c>
      <c r="N14" s="15" t="s">
        <v>68</v>
      </c>
      <c r="O14" s="17">
        <f>O13*O11</f>
        <v>1.1111111111111112E-2</v>
      </c>
      <c r="P14" s="15" t="s">
        <v>68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</row>
    <row r="15" spans="1:164" ht="18.75" x14ac:dyDescent="0.3">
      <c r="A15" s="11"/>
      <c r="B15" s="12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</row>
    <row r="16" spans="1:164" ht="19.5" x14ac:dyDescent="0.35">
      <c r="A16" s="11" t="s">
        <v>5</v>
      </c>
      <c r="B16" s="12" t="s">
        <v>69</v>
      </c>
      <c r="C16" s="14">
        <v>1</v>
      </c>
      <c r="D16" s="11"/>
      <c r="E16" s="14">
        <v>1</v>
      </c>
      <c r="F16" s="11"/>
      <c r="G16" s="11"/>
      <c r="H16" s="11"/>
      <c r="I16" s="14">
        <v>1</v>
      </c>
      <c r="J16" s="11"/>
      <c r="K16" s="11"/>
      <c r="L16" s="11"/>
      <c r="M16" s="14">
        <v>1</v>
      </c>
      <c r="N16" s="11"/>
      <c r="O16" s="14">
        <v>1</v>
      </c>
      <c r="P16" s="14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</row>
    <row r="17" spans="1:164" ht="19.5" x14ac:dyDescent="0.35">
      <c r="A17" s="11" t="s">
        <v>6</v>
      </c>
      <c r="B17" s="12" t="s">
        <v>70</v>
      </c>
      <c r="C17" s="14">
        <v>1</v>
      </c>
      <c r="D17" s="11"/>
      <c r="E17" s="14">
        <v>1</v>
      </c>
      <c r="F17" s="11"/>
      <c r="G17" s="11"/>
      <c r="H17" s="11"/>
      <c r="I17" s="14">
        <v>1</v>
      </c>
      <c r="J17" s="11"/>
      <c r="K17" s="11"/>
      <c r="L17" s="11"/>
      <c r="M17" s="14">
        <v>1</v>
      </c>
      <c r="N17" s="11"/>
      <c r="O17" s="14">
        <v>1</v>
      </c>
      <c r="P17" s="14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</row>
    <row r="18" spans="1:164" s="7" customFormat="1" ht="19.5" x14ac:dyDescent="0.35">
      <c r="A18" s="18" t="s">
        <v>7</v>
      </c>
      <c r="B18" s="18" t="s">
        <v>71</v>
      </c>
      <c r="C18" s="19">
        <f>C8*C14*C16*C17</f>
        <v>322.4206157309477</v>
      </c>
      <c r="D18" s="18" t="s">
        <v>28</v>
      </c>
      <c r="E18" s="19">
        <f t="shared" ref="E18" si="12">E8*E14*E16*E17</f>
        <v>352.38555788581198</v>
      </c>
      <c r="F18" s="18" t="s">
        <v>28</v>
      </c>
      <c r="G18" s="18"/>
      <c r="H18" s="18"/>
      <c r="I18" s="19">
        <f t="shared" ref="I18" si="13">I8*I14*I16*I17</f>
        <v>208.3835839316956</v>
      </c>
      <c r="J18" s="18" t="s">
        <v>28</v>
      </c>
      <c r="K18" s="18"/>
      <c r="L18" s="18"/>
      <c r="M18" s="19">
        <f t="shared" ref="M18" si="14">M8*M14*M16*M17</f>
        <v>102.04957437373486</v>
      </c>
      <c r="N18" s="18" t="s">
        <v>28</v>
      </c>
      <c r="O18" s="19">
        <f t="shared" ref="O18" si="15">O8*O14*O16*O17</f>
        <v>26.747620953726706</v>
      </c>
      <c r="P18" s="18" t="s">
        <v>28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</row>
    <row r="19" spans="1:164" ht="18.75" x14ac:dyDescent="0.3">
      <c r="A19" s="11"/>
      <c r="B19" s="12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</row>
    <row r="20" spans="1:164" ht="18.75" x14ac:dyDescent="0.3">
      <c r="A20" s="11" t="s">
        <v>111</v>
      </c>
      <c r="B20" s="12" t="s">
        <v>38</v>
      </c>
      <c r="C20" s="14">
        <f>C3/C4</f>
        <v>1.4285714285714286</v>
      </c>
      <c r="D20" s="11"/>
      <c r="E20" s="11">
        <f>E3/E4</f>
        <v>1</v>
      </c>
      <c r="F20" s="11"/>
      <c r="G20" s="11"/>
      <c r="H20" s="11"/>
      <c r="I20" s="14">
        <f>I3/I4</f>
        <v>1.0909090909090908</v>
      </c>
      <c r="J20" s="11"/>
      <c r="K20" s="11"/>
      <c r="L20" s="11"/>
      <c r="M20" s="11">
        <f>M3/M4</f>
        <v>1</v>
      </c>
      <c r="N20" s="11"/>
      <c r="O20" s="20">
        <f>O3/O4</f>
        <v>1.2966287652104529</v>
      </c>
      <c r="P20" s="11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</row>
    <row r="21" spans="1:164" ht="19.5" x14ac:dyDescent="0.35">
      <c r="A21" s="11" t="s">
        <v>29</v>
      </c>
      <c r="B21" s="12" t="s">
        <v>72</v>
      </c>
      <c r="C21" s="14">
        <f>C10*(C22/360)</f>
        <v>1.5774747010861365</v>
      </c>
      <c r="D21" s="11"/>
      <c r="E21" s="14">
        <f t="shared" ref="E21" si="16">E10*(E22/360)</f>
        <v>1.5</v>
      </c>
      <c r="F21" s="11"/>
      <c r="G21" s="11"/>
      <c r="H21" s="11"/>
      <c r="I21" s="14">
        <f t="shared" ref="I21" si="17">I10*(I22/360)</f>
        <v>1.2203557519839938</v>
      </c>
      <c r="J21" s="11"/>
      <c r="K21" s="11"/>
      <c r="L21" s="11"/>
      <c r="M21" s="14">
        <f t="shared" ref="M21" si="18">M10*(M22/360)</f>
        <v>1.5</v>
      </c>
      <c r="N21" s="11"/>
      <c r="O21" s="14">
        <f t="shared" ref="O21" si="19">O10*(O22/360)</f>
        <v>2.0475227361075059</v>
      </c>
      <c r="P21" s="11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</row>
    <row r="22" spans="1:164" ht="18.75" x14ac:dyDescent="0.3">
      <c r="A22" s="11" t="s">
        <v>30</v>
      </c>
      <c r="B22" s="21" t="s">
        <v>31</v>
      </c>
      <c r="C22" s="20">
        <f>ASIN((C4-(C3/2))/(C3/2))*180/PI()+90</f>
        <v>113.57817847820183</v>
      </c>
      <c r="D22" s="11" t="s">
        <v>39</v>
      </c>
      <c r="E22" s="20">
        <f t="shared" ref="E22" si="20">ASIN((E4-(E3/2))/(E3/2))*180/PI()+90</f>
        <v>180</v>
      </c>
      <c r="F22" s="11" t="s">
        <v>39</v>
      </c>
      <c r="G22" s="11"/>
      <c r="H22" s="11"/>
      <c r="I22" s="20">
        <f t="shared" ref="I22" si="21">ASIN((I4-(I3/2))/(I3/2))*180/PI()+90</f>
        <v>146.44269023807928</v>
      </c>
      <c r="J22" s="11" t="s">
        <v>39</v>
      </c>
      <c r="K22" s="11"/>
      <c r="L22" s="11"/>
      <c r="M22" s="20">
        <f>2*DEGREES(ASIN(M4/M3))</f>
        <v>180</v>
      </c>
      <c r="N22" s="11" t="s">
        <v>39</v>
      </c>
      <c r="O22" s="20">
        <f>ASIN((O4-(O3/2))/(O3/2))*180/PI()+90</f>
        <v>122.85136416645037</v>
      </c>
      <c r="P22" s="11" t="s">
        <v>39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</row>
    <row r="23" spans="1:164" ht="18.75" x14ac:dyDescent="0.3">
      <c r="A23" s="11" t="s">
        <v>32</v>
      </c>
      <c r="B23" s="12" t="s">
        <v>33</v>
      </c>
      <c r="C23" s="11">
        <v>1500</v>
      </c>
      <c r="D23" s="11" t="s">
        <v>73</v>
      </c>
      <c r="E23" s="11">
        <v>1500</v>
      </c>
      <c r="F23" s="11" t="s">
        <v>73</v>
      </c>
      <c r="G23" s="11"/>
      <c r="H23" s="11"/>
      <c r="I23" s="11">
        <v>2000</v>
      </c>
      <c r="J23" s="11" t="s">
        <v>73</v>
      </c>
      <c r="K23" s="11"/>
      <c r="L23" s="11"/>
      <c r="M23" s="11">
        <v>5000</v>
      </c>
      <c r="N23" s="11" t="s">
        <v>73</v>
      </c>
      <c r="O23" s="11">
        <v>1500</v>
      </c>
      <c r="P23" s="11" t="s">
        <v>73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</row>
    <row r="24" spans="1:164" ht="19.5" x14ac:dyDescent="0.35">
      <c r="A24" s="11" t="s">
        <v>34</v>
      </c>
      <c r="B24" s="12" t="s">
        <v>74</v>
      </c>
      <c r="C24" s="13">
        <f>C23*C3*PI()/1000</f>
        <v>235.61944901923448</v>
      </c>
      <c r="D24" s="11" t="s">
        <v>37</v>
      </c>
      <c r="E24" s="13">
        <f>E23*E3*PI()/1000</f>
        <v>94.247779607693801</v>
      </c>
      <c r="F24" s="11" t="s">
        <v>37</v>
      </c>
      <c r="G24" s="11"/>
      <c r="H24" s="11"/>
      <c r="I24" s="13">
        <f>I23*I3*PI()/1000</f>
        <v>75.398223686155035</v>
      </c>
      <c r="J24" s="11" t="s">
        <v>37</v>
      </c>
      <c r="K24" s="11"/>
      <c r="L24" s="11"/>
      <c r="M24" s="13">
        <f>M23*M3*PI()/1000</f>
        <v>94.247779607693801</v>
      </c>
      <c r="N24" s="11" t="s">
        <v>37</v>
      </c>
      <c r="O24" s="13">
        <f>O23*O3*PI()/1000</f>
        <v>122.52211349000194</v>
      </c>
      <c r="P24" s="11" t="s">
        <v>37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</row>
    <row r="25" spans="1:164" s="7" customFormat="1" ht="19.5" x14ac:dyDescent="0.35">
      <c r="A25" s="22" t="s">
        <v>35</v>
      </c>
      <c r="B25" s="22" t="s">
        <v>75</v>
      </c>
      <c r="C25" s="27">
        <f>(C21*C18*(C24/60))/1000</f>
        <v>1.9973082305183081</v>
      </c>
      <c r="D25" s="22" t="s">
        <v>36</v>
      </c>
      <c r="E25" s="27">
        <f t="shared" ref="E25" si="22">(E21*E18*(E24/60))/1000</f>
        <v>0.8302889099139058</v>
      </c>
      <c r="F25" s="22" t="s">
        <v>36</v>
      </c>
      <c r="G25" s="22"/>
      <c r="H25" s="22"/>
      <c r="I25" s="27">
        <f t="shared" ref="I25" si="23">(I21*I18*(I24/60))/1000</f>
        <v>0.3195654502835657</v>
      </c>
      <c r="J25" s="22" t="s">
        <v>36</v>
      </c>
      <c r="K25" s="22"/>
      <c r="L25" s="22"/>
      <c r="M25" s="27">
        <f t="shared" ref="M25" si="24">(M21*M18*(M24/60))/1000</f>
        <v>0.24044864486586801</v>
      </c>
      <c r="N25" s="22" t="s">
        <v>36</v>
      </c>
      <c r="O25" s="27">
        <f t="shared" ref="O25" si="25">(O21*O18*(O24/60))/1000</f>
        <v>0.11183484042071953</v>
      </c>
      <c r="P25" s="22" t="s">
        <v>36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</row>
    <row r="26" spans="1:164" ht="18.75" x14ac:dyDescent="0.3">
      <c r="A26" s="11"/>
      <c r="B26" s="12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</row>
    <row r="27" spans="1:164" ht="18.75" x14ac:dyDescent="0.3">
      <c r="A27" s="11"/>
      <c r="B27" s="12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</row>
    <row r="28" spans="1:164" ht="18.75" x14ac:dyDescent="0.3">
      <c r="A28" s="11"/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</row>
    <row r="29" spans="1:164" ht="18.75" x14ac:dyDescent="0.3">
      <c r="A29" s="11"/>
      <c r="B29" s="12"/>
      <c r="C29" s="11" t="s">
        <v>90</v>
      </c>
      <c r="D29" s="11"/>
      <c r="E29" s="11" t="s">
        <v>85</v>
      </c>
      <c r="F29" s="11"/>
      <c r="G29" s="11" t="s">
        <v>84</v>
      </c>
      <c r="H29" s="11"/>
      <c r="I29" s="11" t="s">
        <v>87</v>
      </c>
      <c r="J29" s="11"/>
      <c r="K29" s="11" t="s">
        <v>86</v>
      </c>
      <c r="L29" s="11"/>
      <c r="M29" s="11" t="s">
        <v>88</v>
      </c>
      <c r="N29" s="11"/>
      <c r="O29" s="11" t="s">
        <v>89</v>
      </c>
      <c r="P29" s="11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</row>
    <row r="30" spans="1:164" ht="18.75" x14ac:dyDescent="0.3">
      <c r="A30" s="11" t="s">
        <v>49</v>
      </c>
      <c r="B30" s="12" t="s">
        <v>50</v>
      </c>
      <c r="C30" s="11">
        <v>110</v>
      </c>
      <c r="D30" s="11" t="s">
        <v>15</v>
      </c>
      <c r="E30" s="23">
        <v>156.11199999999999</v>
      </c>
      <c r="F30" s="11" t="s">
        <v>15</v>
      </c>
      <c r="G30" s="11">
        <v>295</v>
      </c>
      <c r="H30" s="11" t="s">
        <v>15</v>
      </c>
      <c r="I30" s="11">
        <v>68</v>
      </c>
      <c r="J30" s="11" t="s">
        <v>15</v>
      </c>
      <c r="K30" s="11">
        <v>230</v>
      </c>
      <c r="L30" s="11" t="s">
        <v>15</v>
      </c>
      <c r="M30" s="11">
        <v>88</v>
      </c>
      <c r="N30" s="11" t="s">
        <v>15</v>
      </c>
      <c r="O30" s="11">
        <v>103.67</v>
      </c>
      <c r="P30" s="11" t="s">
        <v>15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</row>
    <row r="31" spans="1:164" ht="19.5" x14ac:dyDescent="0.35">
      <c r="A31" s="11" t="s">
        <v>40</v>
      </c>
      <c r="B31" s="12" t="s">
        <v>76</v>
      </c>
      <c r="C31" s="11">
        <v>10</v>
      </c>
      <c r="D31" s="11" t="s">
        <v>15</v>
      </c>
      <c r="E31" s="11">
        <v>25</v>
      </c>
      <c r="F31" s="11" t="s">
        <v>15</v>
      </c>
      <c r="G31" s="11">
        <v>10</v>
      </c>
      <c r="H31" s="11" t="s">
        <v>15</v>
      </c>
      <c r="I31" s="11">
        <v>10</v>
      </c>
      <c r="J31" s="11" t="s">
        <v>15</v>
      </c>
      <c r="K31" s="11">
        <v>15</v>
      </c>
      <c r="L31" s="11" t="s">
        <v>15</v>
      </c>
      <c r="M31" s="11">
        <v>2</v>
      </c>
      <c r="N31" s="11" t="s">
        <v>15</v>
      </c>
      <c r="O31" s="11">
        <v>5</v>
      </c>
      <c r="P31" s="11" t="s">
        <v>15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</row>
    <row r="32" spans="1:164" ht="19.5" x14ac:dyDescent="0.35">
      <c r="A32" s="11" t="s">
        <v>41</v>
      </c>
      <c r="B32" s="12" t="s">
        <v>77</v>
      </c>
      <c r="C32" s="11">
        <v>10</v>
      </c>
      <c r="D32" s="11" t="s">
        <v>15</v>
      </c>
      <c r="E32" s="11">
        <v>25</v>
      </c>
      <c r="F32" s="11" t="s">
        <v>15</v>
      </c>
      <c r="G32" s="11"/>
      <c r="H32" s="11"/>
      <c r="I32" s="11"/>
      <c r="J32" s="11"/>
      <c r="K32" s="11">
        <v>8</v>
      </c>
      <c r="L32" s="11" t="s">
        <v>15</v>
      </c>
      <c r="M32" s="11"/>
      <c r="N32" s="11"/>
      <c r="O32" s="11">
        <v>5</v>
      </c>
      <c r="P32" s="11" t="s">
        <v>15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</row>
    <row r="33" spans="1:164" ht="19.5" x14ac:dyDescent="0.35">
      <c r="A33" s="11" t="s">
        <v>42</v>
      </c>
      <c r="B33" s="12" t="s">
        <v>78</v>
      </c>
      <c r="C33" s="11">
        <f>0.5*C3</f>
        <v>25</v>
      </c>
      <c r="D33" s="11" t="s">
        <v>15</v>
      </c>
      <c r="E33" s="11">
        <v>8.5</v>
      </c>
      <c r="F33" s="11" t="s">
        <v>15</v>
      </c>
      <c r="G33" s="11"/>
      <c r="H33" s="11"/>
      <c r="I33" s="11"/>
      <c r="J33" s="11"/>
      <c r="K33" s="11">
        <f>0.5*I3</f>
        <v>6</v>
      </c>
      <c r="L33" s="11" t="s">
        <v>15</v>
      </c>
      <c r="M33" s="11"/>
      <c r="N33" s="11"/>
      <c r="O33" s="11">
        <v>8.3000000000000007</v>
      </c>
      <c r="P33" s="11" t="s">
        <v>15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</row>
    <row r="34" spans="1:164" s="6" customFormat="1" ht="18.75" x14ac:dyDescent="0.3">
      <c r="A34" s="24" t="s">
        <v>47</v>
      </c>
      <c r="B34" s="15" t="s">
        <v>46</v>
      </c>
      <c r="C34" s="24">
        <f>C30+C31+C32+C33</f>
        <v>155</v>
      </c>
      <c r="D34" s="24" t="s">
        <v>15</v>
      </c>
      <c r="E34" s="25">
        <f>E30+E31+E32+E33</f>
        <v>214.61199999999999</v>
      </c>
      <c r="F34" s="24" t="s">
        <v>15</v>
      </c>
      <c r="G34" s="24">
        <f>G30+G31</f>
        <v>305</v>
      </c>
      <c r="H34" s="24" t="s">
        <v>15</v>
      </c>
      <c r="I34" s="24">
        <f>I30+I31</f>
        <v>78</v>
      </c>
      <c r="J34" s="24" t="s">
        <v>15</v>
      </c>
      <c r="K34" s="24">
        <f>K30+K31+K32+K33</f>
        <v>259</v>
      </c>
      <c r="L34" s="24" t="s">
        <v>15</v>
      </c>
      <c r="M34" s="24">
        <f>M30+M31</f>
        <v>90</v>
      </c>
      <c r="N34" s="24" t="s">
        <v>15</v>
      </c>
      <c r="O34" s="24">
        <f>O30+O31+O32+O33</f>
        <v>121.97</v>
      </c>
      <c r="P34" s="24" t="s">
        <v>15</v>
      </c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</row>
    <row r="35" spans="1:164" ht="18.75" x14ac:dyDescent="0.3">
      <c r="A35" s="11"/>
      <c r="B35" s="12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</row>
    <row r="36" spans="1:164" ht="18.75" x14ac:dyDescent="0.3">
      <c r="A36" s="11" t="s">
        <v>43</v>
      </c>
      <c r="B36" s="12" t="s">
        <v>44</v>
      </c>
      <c r="C36" s="11">
        <v>4</v>
      </c>
      <c r="D36" s="11"/>
      <c r="E36" s="11">
        <v>4</v>
      </c>
      <c r="F36" s="11"/>
      <c r="G36" s="11">
        <v>11.5</v>
      </c>
      <c r="H36" s="11"/>
      <c r="I36" s="11">
        <v>2.5</v>
      </c>
      <c r="J36" s="11"/>
      <c r="K36" s="11">
        <v>2</v>
      </c>
      <c r="L36" s="11"/>
      <c r="M36" s="11">
        <v>1.5</v>
      </c>
      <c r="N36" s="11"/>
      <c r="O36" s="11">
        <v>8</v>
      </c>
      <c r="P36" s="11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</row>
    <row r="37" spans="1:164" ht="19.5" x14ac:dyDescent="0.35">
      <c r="A37" s="11" t="s">
        <v>45</v>
      </c>
      <c r="B37" s="12" t="s">
        <v>79</v>
      </c>
      <c r="C37" s="11">
        <v>500</v>
      </c>
      <c r="D37" s="11" t="s">
        <v>48</v>
      </c>
      <c r="E37" s="11">
        <v>450</v>
      </c>
      <c r="F37" s="11" t="s">
        <v>48</v>
      </c>
      <c r="G37" s="11">
        <v>350</v>
      </c>
      <c r="H37" s="11" t="s">
        <v>48</v>
      </c>
      <c r="I37" s="11">
        <v>400</v>
      </c>
      <c r="J37" s="11" t="s">
        <v>48</v>
      </c>
      <c r="K37" s="11">
        <v>300</v>
      </c>
      <c r="L37" s="11" t="s">
        <v>48</v>
      </c>
      <c r="M37" s="11">
        <v>300</v>
      </c>
      <c r="N37" s="11" t="s">
        <v>48</v>
      </c>
      <c r="O37" s="11">
        <v>100</v>
      </c>
      <c r="P37" s="11" t="s">
        <v>48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</row>
    <row r="38" spans="1:164" s="7" customFormat="1" ht="19.5" x14ac:dyDescent="0.35">
      <c r="A38" s="26" t="s">
        <v>51</v>
      </c>
      <c r="B38" s="26" t="s">
        <v>80</v>
      </c>
      <c r="C38" s="28">
        <f>(C34*C36)/C37</f>
        <v>1.24</v>
      </c>
      <c r="D38" s="26" t="s">
        <v>52</v>
      </c>
      <c r="E38" s="28">
        <f>(E34*E36)/E37</f>
        <v>1.9076622222222221</v>
      </c>
      <c r="F38" s="26" t="s">
        <v>52</v>
      </c>
      <c r="G38" s="28">
        <f t="shared" ref="G38" si="26">(G34*G36)/G37</f>
        <v>10.021428571428572</v>
      </c>
      <c r="H38" s="26" t="s">
        <v>52</v>
      </c>
      <c r="I38" s="28">
        <f t="shared" ref="I38" si="27">(I34*I36)/I37</f>
        <v>0.48749999999999999</v>
      </c>
      <c r="J38" s="26" t="s">
        <v>52</v>
      </c>
      <c r="K38" s="28">
        <f t="shared" ref="K38" si="28">(K34*K36)/K37</f>
        <v>1.7266666666666666</v>
      </c>
      <c r="L38" s="26" t="s">
        <v>52</v>
      </c>
      <c r="M38" s="28">
        <f t="shared" ref="M38" si="29">(M34*M36)/M37</f>
        <v>0.45</v>
      </c>
      <c r="N38" s="26" t="s">
        <v>52</v>
      </c>
      <c r="O38" s="28">
        <f t="shared" ref="O38" si="30">(O34*O36)/O37</f>
        <v>9.7576000000000001</v>
      </c>
      <c r="P38" s="26" t="s">
        <v>52</v>
      </c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</row>
    <row r="39" spans="1:164" ht="18.75" x14ac:dyDescent="0.3">
      <c r="A39" s="2"/>
      <c r="B39" s="3"/>
      <c r="C39" s="37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</row>
    <row r="40" spans="1:164" ht="18.75" x14ac:dyDescent="0.3">
      <c r="A40" s="2"/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</row>
    <row r="41" spans="1:164" ht="18.75" x14ac:dyDescent="0.3">
      <c r="A41" s="2"/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</row>
    <row r="42" spans="1:164" ht="18.75" x14ac:dyDescent="0.3">
      <c r="A42" s="2"/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</row>
    <row r="43" spans="1:164" ht="18.75" x14ac:dyDescent="0.3">
      <c r="A43" s="2" t="s">
        <v>53</v>
      </c>
      <c r="B43" s="3"/>
      <c r="C43" s="2">
        <f>(0.9*0.6*1)*2.7</f>
        <v>1.4580000000000002</v>
      </c>
      <c r="D43" s="2" t="s">
        <v>60</v>
      </c>
      <c r="E43" s="2">
        <v>5</v>
      </c>
      <c r="F43" s="2" t="s">
        <v>61</v>
      </c>
      <c r="G43" s="8">
        <f>C43*E43</f>
        <v>7.2900000000000009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</row>
    <row r="44" spans="1:164" ht="18.75" x14ac:dyDescent="0.3">
      <c r="A44" s="2" t="s">
        <v>54</v>
      </c>
      <c r="B44" s="3"/>
      <c r="C44" s="2"/>
      <c r="D44" s="2"/>
      <c r="E44" s="9">
        <v>0.15</v>
      </c>
      <c r="F44" s="2"/>
      <c r="G44" s="8">
        <f>G43*E44</f>
        <v>1.0935000000000001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</row>
    <row r="45" spans="1:164" s="6" customFormat="1" ht="18.75" x14ac:dyDescent="0.3">
      <c r="A45" s="5" t="s">
        <v>55</v>
      </c>
      <c r="B45" s="4"/>
      <c r="C45" s="5"/>
      <c r="D45" s="5"/>
      <c r="E45" s="5"/>
      <c r="F45" s="5"/>
      <c r="G45" s="10">
        <f>G43+G44</f>
        <v>8.3835000000000015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</row>
    <row r="46" spans="1:164" ht="18.75" x14ac:dyDescent="0.3">
      <c r="A46" s="2"/>
      <c r="B46" s="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</row>
    <row r="47" spans="1:164" ht="18.75" x14ac:dyDescent="0.3">
      <c r="A47" s="2" t="s">
        <v>56</v>
      </c>
      <c r="B47" s="3"/>
      <c r="C47" s="2">
        <v>27.99</v>
      </c>
      <c r="D47" s="2" t="s">
        <v>62</v>
      </c>
      <c r="E47" s="2">
        <f>C79</f>
        <v>227.7</v>
      </c>
      <c r="F47" s="2" t="s">
        <v>52</v>
      </c>
      <c r="G47" s="8">
        <f>(C47/60)*E47</f>
        <v>106.22204999999998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</row>
    <row r="48" spans="1:164" ht="18.75" x14ac:dyDescent="0.3">
      <c r="A48" s="2" t="s">
        <v>57</v>
      </c>
      <c r="B48" s="3"/>
      <c r="C48" s="2">
        <v>44.84</v>
      </c>
      <c r="D48" s="2" t="s">
        <v>62</v>
      </c>
      <c r="E48" s="2">
        <f>C79</f>
        <v>227.7</v>
      </c>
      <c r="F48" s="2" t="s">
        <v>52</v>
      </c>
      <c r="G48" s="8">
        <f>(C48/60)*E48</f>
        <v>170.1678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</row>
    <row r="49" spans="1:164" ht="18.75" x14ac:dyDescent="0.3">
      <c r="A49" s="2" t="s">
        <v>106</v>
      </c>
      <c r="B49" s="3"/>
      <c r="C49" s="2"/>
      <c r="D49" s="2"/>
      <c r="E49" s="9">
        <v>0.8</v>
      </c>
      <c r="F49" s="2"/>
      <c r="G49" s="8">
        <f>E49*G48</f>
        <v>136.13424000000001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</row>
    <row r="50" spans="1:164" s="6" customFormat="1" ht="18.75" x14ac:dyDescent="0.3">
      <c r="A50" s="5" t="s">
        <v>58</v>
      </c>
      <c r="B50" s="4"/>
      <c r="C50" s="5"/>
      <c r="D50" s="5"/>
      <c r="E50" s="5"/>
      <c r="F50" s="5"/>
      <c r="G50" s="10">
        <f>G47+G48+G49</f>
        <v>412.52409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</row>
    <row r="51" spans="1:164" ht="18.75" x14ac:dyDescent="0.3">
      <c r="A51" s="2"/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</row>
    <row r="52" spans="1:164" ht="18.75" x14ac:dyDescent="0.3">
      <c r="A52" s="2" t="s">
        <v>55</v>
      </c>
      <c r="B52" s="3"/>
      <c r="C52" s="2"/>
      <c r="D52" s="2"/>
      <c r="E52" s="2"/>
      <c r="F52" s="2"/>
      <c r="G52" s="8">
        <f>G45</f>
        <v>8.3835000000000015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</row>
    <row r="53" spans="1:164" ht="18.75" x14ac:dyDescent="0.3">
      <c r="A53" s="2" t="s">
        <v>58</v>
      </c>
      <c r="B53" s="3"/>
      <c r="C53" s="2"/>
      <c r="D53" s="2"/>
      <c r="E53" s="2"/>
      <c r="F53" s="2"/>
      <c r="G53" s="8">
        <f>G50</f>
        <v>412.52409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</row>
    <row r="54" spans="1:164" s="6" customFormat="1" ht="18.75" x14ac:dyDescent="0.3">
      <c r="A54" s="34" t="s">
        <v>59</v>
      </c>
      <c r="B54" s="35"/>
      <c r="C54" s="34"/>
      <c r="D54" s="34"/>
      <c r="E54" s="34"/>
      <c r="F54" s="34"/>
      <c r="G54" s="36">
        <f>G52+G53</f>
        <v>420.90759000000003</v>
      </c>
      <c r="H54" s="34"/>
      <c r="I54" s="34"/>
      <c r="J54" s="34"/>
      <c r="K54" s="34"/>
      <c r="L54" s="34"/>
      <c r="M54" s="34"/>
      <c r="N54" s="34"/>
      <c r="O54" s="34"/>
      <c r="P54" s="3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</row>
    <row r="55" spans="1:164" ht="18.75" x14ac:dyDescent="0.3">
      <c r="A55" s="2"/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</row>
    <row r="56" spans="1:164" ht="18.75" x14ac:dyDescent="0.3">
      <c r="A56" s="2"/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</row>
    <row r="57" spans="1:164" ht="18.75" x14ac:dyDescent="0.3">
      <c r="A57" s="2"/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</row>
    <row r="58" spans="1:164" ht="18.75" x14ac:dyDescent="0.3">
      <c r="A58" s="2"/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</row>
    <row r="59" spans="1:164" ht="18.75" x14ac:dyDescent="0.3">
      <c r="A59" s="2"/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</row>
    <row r="60" spans="1:164" ht="18.75" x14ac:dyDescent="0.3">
      <c r="A60" s="2"/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</row>
    <row r="61" spans="1:164" ht="18.75" x14ac:dyDescent="0.3">
      <c r="A61" s="2"/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</row>
    <row r="62" spans="1:164" s="6" customFormat="1" ht="18.75" x14ac:dyDescent="0.3">
      <c r="A62" s="6" t="s">
        <v>96</v>
      </c>
      <c r="B62" s="6" t="s">
        <v>94</v>
      </c>
      <c r="C62" s="5">
        <v>2</v>
      </c>
      <c r="D62" s="5" t="s">
        <v>52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</row>
    <row r="63" spans="1:164" ht="18.75" x14ac:dyDescent="0.3">
      <c r="A63" t="s">
        <v>97</v>
      </c>
      <c r="B63" s="1" t="s">
        <v>95</v>
      </c>
      <c r="C63" s="2">
        <v>45</v>
      </c>
      <c r="D63" s="2" t="s">
        <v>52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</row>
    <row r="64" spans="1:164" s="6" customFormat="1" ht="20.25" x14ac:dyDescent="0.35">
      <c r="A64" s="5" t="s">
        <v>92</v>
      </c>
      <c r="B64" s="4" t="s">
        <v>91</v>
      </c>
      <c r="C64" s="5">
        <f>C62+C63</f>
        <v>47</v>
      </c>
      <c r="D64" s="5" t="s">
        <v>52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</row>
    <row r="65" spans="1:164" ht="18.75" x14ac:dyDescent="0.3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</row>
    <row r="66" spans="1:164" ht="18.75" x14ac:dyDescent="0.3">
      <c r="A66" t="s">
        <v>99</v>
      </c>
      <c r="B66" s="1" t="s">
        <v>98</v>
      </c>
      <c r="C66" s="2">
        <f>C64</f>
        <v>47</v>
      </c>
      <c r="D66" s="2" t="s">
        <v>52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</row>
    <row r="67" spans="1:164" ht="20.25" x14ac:dyDescent="0.35">
      <c r="A67" s="2" t="s">
        <v>112</v>
      </c>
      <c r="B67" s="3" t="s">
        <v>93</v>
      </c>
      <c r="C67" s="2">
        <f>10*(C66/100)</f>
        <v>4.6999999999999993</v>
      </c>
      <c r="D67" s="2" t="s">
        <v>52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</row>
    <row r="68" spans="1:164" s="6" customFormat="1" ht="20.25" x14ac:dyDescent="0.35">
      <c r="A68" s="5" t="s">
        <v>100</v>
      </c>
      <c r="B68" s="4" t="s">
        <v>107</v>
      </c>
      <c r="C68" s="5">
        <f>C66+C67</f>
        <v>51.7</v>
      </c>
      <c r="D68" s="5" t="s">
        <v>52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</row>
    <row r="69" spans="1:164" s="31" customFormat="1" ht="18.75" x14ac:dyDescent="0.3">
      <c r="A69" s="29"/>
      <c r="B69" s="30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  <c r="DG69" s="29"/>
      <c r="DH69" s="29"/>
      <c r="DI69" s="29"/>
      <c r="DJ69" s="29"/>
      <c r="DK69" s="29"/>
      <c r="DL69" s="29"/>
      <c r="DM69" s="29"/>
      <c r="DN69" s="29"/>
      <c r="DO69" s="29"/>
      <c r="DP69" s="29"/>
      <c r="DQ69" s="29"/>
      <c r="DR69" s="29"/>
      <c r="DS69" s="29"/>
      <c r="DT69" s="29"/>
      <c r="DU69" s="29"/>
      <c r="DV69" s="29"/>
      <c r="DW69" s="29"/>
      <c r="DX69" s="29"/>
      <c r="DY69" s="29"/>
      <c r="DZ69" s="29"/>
      <c r="EA69" s="29"/>
      <c r="EB69" s="29"/>
      <c r="EC69" s="29"/>
      <c r="ED69" s="29"/>
      <c r="EE69" s="29"/>
      <c r="EF69" s="29"/>
      <c r="EG69" s="29"/>
      <c r="EH69" s="29"/>
      <c r="EI69" s="29"/>
      <c r="EJ69" s="29"/>
      <c r="EK69" s="29"/>
      <c r="EL69" s="29"/>
      <c r="EM69" s="29"/>
      <c r="EN69" s="29"/>
      <c r="EO69" s="29"/>
      <c r="EP69" s="29"/>
      <c r="EQ69" s="29"/>
      <c r="ER69" s="29"/>
      <c r="ES69" s="29"/>
      <c r="ET69" s="29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9"/>
      <c r="FH69" s="29"/>
    </row>
    <row r="70" spans="1:164" ht="18.75" x14ac:dyDescent="0.3">
      <c r="A70" s="2" t="s">
        <v>105</v>
      </c>
      <c r="B70" s="3" t="s">
        <v>102</v>
      </c>
      <c r="C70" s="2">
        <v>1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</row>
    <row r="71" spans="1:164" s="6" customFormat="1" ht="20.25" x14ac:dyDescent="0.35">
      <c r="A71" s="5" t="s">
        <v>101</v>
      </c>
      <c r="B71" s="4" t="s">
        <v>108</v>
      </c>
      <c r="C71" s="5">
        <f>C68*C70</f>
        <v>51.7</v>
      </c>
      <c r="D71" s="5" t="s">
        <v>52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</row>
    <row r="72" spans="1:164" ht="18.75" x14ac:dyDescent="0.3">
      <c r="A72" s="2"/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</row>
    <row r="73" spans="1:164" ht="18.75" x14ac:dyDescent="0.3">
      <c r="A73" s="2"/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</row>
    <row r="74" spans="1:164" ht="18.75" x14ac:dyDescent="0.3">
      <c r="A74" s="2"/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</row>
    <row r="75" spans="1:164" ht="20.25" x14ac:dyDescent="0.35">
      <c r="A75" s="2" t="s">
        <v>83</v>
      </c>
      <c r="B75" s="3" t="s">
        <v>82</v>
      </c>
      <c r="C75" s="2">
        <v>160</v>
      </c>
      <c r="D75" s="2" t="s">
        <v>52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</row>
    <row r="76" spans="1:164" ht="20.25" x14ac:dyDescent="0.35">
      <c r="A76" s="2" t="s">
        <v>113</v>
      </c>
      <c r="B76" s="3" t="s">
        <v>109</v>
      </c>
      <c r="C76" s="2">
        <f>10*(C75/100)</f>
        <v>16</v>
      </c>
      <c r="D76" s="2" t="s">
        <v>52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</row>
    <row r="77" spans="1:164" s="6" customFormat="1" ht="20.25" x14ac:dyDescent="0.35">
      <c r="A77" s="5" t="s">
        <v>81</v>
      </c>
      <c r="B77" s="4" t="s">
        <v>110</v>
      </c>
      <c r="C77" s="5">
        <f>C75+C76</f>
        <v>176</v>
      </c>
      <c r="D77" s="5" t="s">
        <v>52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</row>
    <row r="78" spans="1:164" ht="18.75" x14ac:dyDescent="0.3">
      <c r="A78" s="2"/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</row>
    <row r="79" spans="1:164" ht="18.75" x14ac:dyDescent="0.3">
      <c r="A79" s="32" t="s">
        <v>103</v>
      </c>
      <c r="B79" s="33" t="s">
        <v>104</v>
      </c>
      <c r="C79" s="32">
        <f>C71+C77</f>
        <v>227.7</v>
      </c>
      <c r="D79" s="32" t="s">
        <v>52</v>
      </c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</row>
    <row r="80" spans="1:164" ht="18.75" x14ac:dyDescent="0.3">
      <c r="A80" s="2"/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</row>
    <row r="81" spans="1:164" ht="18.75" x14ac:dyDescent="0.3">
      <c r="A81" s="2"/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</row>
    <row r="82" spans="1:164" ht="18.75" x14ac:dyDescent="0.3">
      <c r="A82" s="2"/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</row>
    <row r="83" spans="1:164" ht="18.75" x14ac:dyDescent="0.3">
      <c r="A83" s="2"/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</row>
    <row r="84" spans="1:164" ht="18.75" x14ac:dyDescent="0.3">
      <c r="A84" s="2"/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</row>
    <row r="85" spans="1:164" ht="18.75" x14ac:dyDescent="0.3">
      <c r="A85" s="2"/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</row>
    <row r="86" spans="1:164" ht="18.75" x14ac:dyDescent="0.3">
      <c r="A86" s="2"/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</row>
    <row r="87" spans="1:164" ht="18.75" x14ac:dyDescent="0.3">
      <c r="A87" s="2"/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</row>
    <row r="88" spans="1:164" ht="18.75" x14ac:dyDescent="0.3">
      <c r="A88" s="2"/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</row>
    <row r="89" spans="1:164" ht="18.75" x14ac:dyDescent="0.3">
      <c r="A89" s="2"/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</row>
    <row r="90" spans="1:164" ht="18.75" x14ac:dyDescent="0.3">
      <c r="A90" s="2"/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</row>
    <row r="91" spans="1:164" ht="18.75" x14ac:dyDescent="0.3">
      <c r="A91" s="2"/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</row>
    <row r="92" spans="1:164" ht="18.75" x14ac:dyDescent="0.3">
      <c r="A92" s="2"/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</row>
    <row r="93" spans="1:164" ht="18.75" x14ac:dyDescent="0.3">
      <c r="A93" s="2"/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</row>
    <row r="94" spans="1:164" ht="18.75" x14ac:dyDescent="0.3">
      <c r="A94" s="2"/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</row>
    <row r="95" spans="1:164" ht="18.75" x14ac:dyDescent="0.3">
      <c r="A95" s="2"/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</row>
    <row r="96" spans="1:164" ht="18.75" x14ac:dyDescent="0.3">
      <c r="A96" s="2"/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</row>
    <row r="97" spans="1:164" ht="18.75" x14ac:dyDescent="0.3">
      <c r="A97" s="2"/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</row>
    <row r="98" spans="1:164" ht="18.75" x14ac:dyDescent="0.3">
      <c r="A98" s="2"/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</row>
    <row r="99" spans="1:164" ht="18.75" x14ac:dyDescent="0.3">
      <c r="A99" s="2"/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</row>
    <row r="100" spans="1:164" ht="18.75" x14ac:dyDescent="0.3">
      <c r="A100" s="2"/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</row>
    <row r="101" spans="1:164" ht="18.75" x14ac:dyDescent="0.3">
      <c r="A101" s="2"/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</row>
    <row r="102" spans="1:164" ht="18.75" x14ac:dyDescent="0.3">
      <c r="A102" s="2"/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</row>
    <row r="103" spans="1:164" ht="18.75" x14ac:dyDescent="0.3">
      <c r="A103" s="2"/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</row>
    <row r="104" spans="1:164" ht="18.75" x14ac:dyDescent="0.3">
      <c r="A104" s="2"/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</row>
    <row r="105" spans="1:164" ht="18.75" x14ac:dyDescent="0.3">
      <c r="A105" s="2"/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</row>
    <row r="106" spans="1:164" ht="18.75" x14ac:dyDescent="0.3">
      <c r="A106" s="2"/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</row>
    <row r="107" spans="1:164" ht="18.75" x14ac:dyDescent="0.3">
      <c r="A107" s="2"/>
      <c r="B107" s="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</row>
    <row r="108" spans="1:164" ht="18.75" x14ac:dyDescent="0.3">
      <c r="A108" s="2"/>
      <c r="B108" s="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</row>
    <row r="109" spans="1:164" ht="18.75" x14ac:dyDescent="0.3">
      <c r="A109" s="2"/>
      <c r="B109" s="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</row>
    <row r="110" spans="1:164" ht="18.75" x14ac:dyDescent="0.3">
      <c r="A110" s="2"/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</row>
    <row r="111" spans="1:164" ht="18.75" x14ac:dyDescent="0.3">
      <c r="A111" s="2"/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</row>
    <row r="112" spans="1:164" ht="18.75" x14ac:dyDescent="0.3">
      <c r="A112" s="2"/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</row>
    <row r="113" spans="1:164" ht="18.75" x14ac:dyDescent="0.3">
      <c r="A113" s="2"/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</row>
    <row r="114" spans="1:164" ht="18.75" x14ac:dyDescent="0.3">
      <c r="A114" s="2"/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</row>
    <row r="115" spans="1:164" ht="18.75" x14ac:dyDescent="0.3">
      <c r="A115" s="2"/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</row>
    <row r="116" spans="1:164" ht="18.75" x14ac:dyDescent="0.3">
      <c r="A116" s="2"/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</row>
    <row r="117" spans="1:164" ht="18.75" x14ac:dyDescent="0.3">
      <c r="A117" s="2"/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</row>
    <row r="118" spans="1:164" ht="18.75" x14ac:dyDescent="0.3">
      <c r="A118" s="2"/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</row>
    <row r="119" spans="1:164" ht="18.75" x14ac:dyDescent="0.3">
      <c r="A119" s="2"/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</row>
    <row r="120" spans="1:164" ht="18.75" x14ac:dyDescent="0.3">
      <c r="A120" s="2"/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</row>
    <row r="121" spans="1:164" ht="18.75" x14ac:dyDescent="0.3">
      <c r="A121" s="2"/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</row>
    <row r="122" spans="1:164" ht="18.75" x14ac:dyDescent="0.3">
      <c r="A122" s="2"/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</row>
    <row r="123" spans="1:164" ht="18.75" x14ac:dyDescent="0.3">
      <c r="A123" s="2"/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</row>
    <row r="124" spans="1:164" ht="18.75" x14ac:dyDescent="0.3">
      <c r="A124" s="2"/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</row>
    <row r="125" spans="1:164" ht="18.75" x14ac:dyDescent="0.3">
      <c r="A125" s="2"/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</row>
    <row r="126" spans="1:164" ht="18.75" x14ac:dyDescent="0.3">
      <c r="A126" s="2"/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</row>
    <row r="127" spans="1:164" ht="18.75" x14ac:dyDescent="0.3">
      <c r="A127" s="2"/>
      <c r="B127" s="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</row>
    <row r="128" spans="1:164" ht="18.75" x14ac:dyDescent="0.3">
      <c r="A128" s="2"/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</row>
    <row r="129" spans="1:164" ht="18.75" x14ac:dyDescent="0.3">
      <c r="A129" s="2"/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</row>
    <row r="130" spans="1:164" ht="18.75" x14ac:dyDescent="0.3">
      <c r="A130" s="2"/>
      <c r="B130" s="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</row>
    <row r="131" spans="1:164" ht="18.75" x14ac:dyDescent="0.3">
      <c r="A131" s="2"/>
      <c r="B131" s="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</row>
    <row r="132" spans="1:164" ht="18.75" x14ac:dyDescent="0.3">
      <c r="A132" s="2"/>
      <c r="B132" s="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</row>
    <row r="133" spans="1:164" ht="18.75" x14ac:dyDescent="0.3">
      <c r="A133" s="2"/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</row>
    <row r="134" spans="1:164" ht="18.75" x14ac:dyDescent="0.3">
      <c r="A134" s="2"/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</row>
    <row r="135" spans="1:164" ht="18.75" x14ac:dyDescent="0.3">
      <c r="A135" s="2"/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</row>
    <row r="136" spans="1:164" ht="18.75" x14ac:dyDescent="0.3">
      <c r="A136" s="2"/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</row>
    <row r="137" spans="1:164" ht="18.75" x14ac:dyDescent="0.3">
      <c r="A137" s="2"/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</row>
    <row r="138" spans="1:164" ht="18.75" x14ac:dyDescent="0.3">
      <c r="A138" s="2"/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</row>
    <row r="139" spans="1:164" ht="18.75" x14ac:dyDescent="0.3">
      <c r="A139" s="2"/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</row>
    <row r="140" spans="1:164" ht="18.75" x14ac:dyDescent="0.3">
      <c r="A140" s="2"/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</row>
    <row r="141" spans="1:164" ht="18.75" x14ac:dyDescent="0.3">
      <c r="A141" s="2"/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</row>
    <row r="142" spans="1:164" ht="18.75" x14ac:dyDescent="0.3">
      <c r="A142" s="2"/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</row>
    <row r="143" spans="1:164" ht="18.75" x14ac:dyDescent="0.3">
      <c r="A143" s="2"/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</row>
    <row r="144" spans="1:164" ht="18.75" x14ac:dyDescent="0.3">
      <c r="A144" s="2"/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</row>
    <row r="145" spans="1:164" ht="18.75" x14ac:dyDescent="0.3">
      <c r="A145" s="2"/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</row>
    <row r="146" spans="1:164" ht="18.75" x14ac:dyDescent="0.3">
      <c r="A146" s="2"/>
      <c r="B146" s="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</row>
    <row r="147" spans="1:164" ht="18.75" x14ac:dyDescent="0.3">
      <c r="A147" s="2"/>
      <c r="B147" s="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</row>
    <row r="148" spans="1:164" ht="18.75" x14ac:dyDescent="0.3">
      <c r="A148" s="2"/>
      <c r="B148" s="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</row>
    <row r="149" spans="1:164" ht="18.75" x14ac:dyDescent="0.3">
      <c r="A149" s="2"/>
      <c r="B149" s="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</row>
    <row r="150" spans="1:164" ht="18.75" x14ac:dyDescent="0.3">
      <c r="A150" s="2"/>
      <c r="B150" s="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</row>
    <row r="151" spans="1:164" ht="18.75" x14ac:dyDescent="0.3">
      <c r="A151" s="2"/>
      <c r="B151" s="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</row>
    <row r="152" spans="1:164" ht="18.75" x14ac:dyDescent="0.3">
      <c r="A152" s="2"/>
      <c r="B152" s="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</row>
    <row r="153" spans="1:164" ht="18.75" x14ac:dyDescent="0.3">
      <c r="A153" s="2"/>
      <c r="B153" s="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</row>
    <row r="154" spans="1:164" ht="18.75" x14ac:dyDescent="0.3">
      <c r="A154" s="2"/>
      <c r="B154" s="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</row>
    <row r="155" spans="1:164" ht="18.75" x14ac:dyDescent="0.3">
      <c r="A155" s="2"/>
      <c r="B155" s="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</row>
    <row r="156" spans="1:164" ht="18.75" x14ac:dyDescent="0.3">
      <c r="A156" s="2"/>
      <c r="B156" s="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</row>
    <row r="157" spans="1:164" ht="18.75" x14ac:dyDescent="0.3">
      <c r="A157" s="2"/>
      <c r="B157" s="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</row>
    <row r="158" spans="1:164" ht="18.75" x14ac:dyDescent="0.3">
      <c r="A158" s="2"/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</row>
    <row r="159" spans="1:164" ht="18.75" x14ac:dyDescent="0.3">
      <c r="A159" s="2"/>
      <c r="B159" s="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</row>
    <row r="160" spans="1:164" ht="18.75" x14ac:dyDescent="0.3">
      <c r="A160" s="2"/>
      <c r="B160" s="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</row>
    <row r="161" spans="1:164" ht="18.75" x14ac:dyDescent="0.3">
      <c r="A161" s="2"/>
      <c r="B161" s="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</row>
    <row r="162" spans="1:164" ht="18.75" x14ac:dyDescent="0.3">
      <c r="A162" s="2"/>
      <c r="B162" s="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</row>
    <row r="163" spans="1:164" ht="18.75" x14ac:dyDescent="0.3">
      <c r="A163" s="2"/>
      <c r="B163" s="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</row>
    <row r="164" spans="1:164" ht="18.75" x14ac:dyDescent="0.3">
      <c r="A164" s="2"/>
      <c r="B164" s="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</row>
    <row r="165" spans="1:164" ht="18.75" x14ac:dyDescent="0.3">
      <c r="A165" s="2"/>
      <c r="B165" s="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</row>
    <row r="166" spans="1:164" ht="18.75" x14ac:dyDescent="0.3">
      <c r="A166" s="2"/>
      <c r="B166" s="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</row>
    <row r="167" spans="1:164" ht="18.75" x14ac:dyDescent="0.3">
      <c r="A167" s="2"/>
      <c r="B167" s="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</row>
    <row r="168" spans="1:164" ht="18.75" x14ac:dyDescent="0.3">
      <c r="A168" s="2"/>
      <c r="B168" s="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</row>
    <row r="169" spans="1:164" ht="18.75" x14ac:dyDescent="0.3">
      <c r="A169" s="2"/>
      <c r="B169" s="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</row>
    <row r="170" spans="1:164" ht="18.75" x14ac:dyDescent="0.3">
      <c r="A170" s="2"/>
      <c r="B170" s="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</row>
    <row r="171" spans="1:164" ht="18.75" x14ac:dyDescent="0.3">
      <c r="A171" s="2"/>
      <c r="B171" s="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</row>
    <row r="172" spans="1:164" ht="18.75" x14ac:dyDescent="0.3">
      <c r="A172" s="2"/>
      <c r="B172" s="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</row>
    <row r="173" spans="1:164" ht="18.75" x14ac:dyDescent="0.3">
      <c r="A173" s="2"/>
      <c r="B173" s="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</row>
    <row r="174" spans="1:164" ht="18.75" x14ac:dyDescent="0.3">
      <c r="A174" s="2"/>
      <c r="B174" s="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</row>
    <row r="175" spans="1:164" ht="18.75" x14ac:dyDescent="0.3">
      <c r="A175" s="2"/>
      <c r="B175" s="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</row>
    <row r="176" spans="1:164" ht="18.75" x14ac:dyDescent="0.3">
      <c r="A176" s="2"/>
      <c r="B176" s="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</row>
    <row r="177" spans="1:164" ht="18.75" x14ac:dyDescent="0.3">
      <c r="A177" s="2"/>
      <c r="B177" s="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</row>
    <row r="178" spans="1:164" ht="18.75" x14ac:dyDescent="0.3">
      <c r="A178" s="2"/>
      <c r="B178" s="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</row>
    <row r="179" spans="1:164" ht="18.75" x14ac:dyDescent="0.3">
      <c r="A179" s="2"/>
      <c r="B179" s="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</row>
    <row r="180" spans="1:164" ht="18.75" x14ac:dyDescent="0.3">
      <c r="A180" s="2"/>
      <c r="B180" s="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</row>
    <row r="181" spans="1:164" ht="18.75" x14ac:dyDescent="0.3">
      <c r="A181" s="2"/>
      <c r="B181" s="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</row>
    <row r="182" spans="1:164" ht="18.75" x14ac:dyDescent="0.3">
      <c r="A182" s="2"/>
      <c r="B182" s="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</row>
    <row r="183" spans="1:164" ht="18.75" x14ac:dyDescent="0.3">
      <c r="A183" s="2"/>
      <c r="B183" s="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</row>
    <row r="184" spans="1:164" ht="18.75" x14ac:dyDescent="0.3">
      <c r="A184" s="2"/>
      <c r="B184" s="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</row>
    <row r="185" spans="1:164" ht="18.75" x14ac:dyDescent="0.3">
      <c r="A185" s="2"/>
      <c r="B185" s="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</row>
    <row r="186" spans="1:164" ht="18.75" x14ac:dyDescent="0.3">
      <c r="A186" s="2"/>
      <c r="B186" s="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</row>
    <row r="187" spans="1:164" ht="18.75" x14ac:dyDescent="0.3">
      <c r="A187" s="2"/>
      <c r="B187" s="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</row>
    <row r="188" spans="1:164" ht="18.75" x14ac:dyDescent="0.3">
      <c r="A188" s="2"/>
      <c r="B188" s="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</row>
    <row r="189" spans="1:164" ht="18.75" x14ac:dyDescent="0.3">
      <c r="A189" s="2"/>
      <c r="B189" s="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</row>
    <row r="190" spans="1:164" ht="18.75" x14ac:dyDescent="0.3">
      <c r="A190" s="2"/>
      <c r="B190" s="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</row>
    <row r="191" spans="1:164" ht="18.75" x14ac:dyDescent="0.3">
      <c r="A191" s="2"/>
      <c r="B191" s="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</row>
    <row r="192" spans="1:164" ht="18.75" x14ac:dyDescent="0.3">
      <c r="A192" s="2"/>
      <c r="B192" s="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</row>
    <row r="193" spans="1:164" ht="18.75" x14ac:dyDescent="0.3">
      <c r="A193" s="2"/>
      <c r="B193" s="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</row>
    <row r="194" spans="1:164" ht="18.75" x14ac:dyDescent="0.3">
      <c r="A194" s="2"/>
      <c r="B194" s="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</row>
    <row r="195" spans="1:164" ht="18.75" x14ac:dyDescent="0.3">
      <c r="A195" s="2"/>
      <c r="B195" s="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</row>
    <row r="196" spans="1:164" ht="18.75" x14ac:dyDescent="0.3">
      <c r="A196" s="2"/>
      <c r="B196" s="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</row>
    <row r="197" spans="1:164" ht="18.75" x14ac:dyDescent="0.3">
      <c r="A197" s="2"/>
      <c r="B197" s="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</row>
    <row r="198" spans="1:164" ht="18.75" x14ac:dyDescent="0.3">
      <c r="A198" s="2"/>
      <c r="B198" s="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</row>
    <row r="199" spans="1:164" ht="18.75" x14ac:dyDescent="0.3">
      <c r="A199" s="2"/>
      <c r="B199" s="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</row>
    <row r="200" spans="1:164" ht="18.75" x14ac:dyDescent="0.3">
      <c r="A200" s="2"/>
      <c r="B200" s="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</row>
    <row r="201" spans="1:164" ht="18.75" x14ac:dyDescent="0.3">
      <c r="A201" s="2"/>
      <c r="B201" s="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</row>
    <row r="202" spans="1:164" ht="18.75" x14ac:dyDescent="0.3">
      <c r="A202" s="2"/>
      <c r="B202" s="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</row>
    <row r="203" spans="1:164" ht="18.75" x14ac:dyDescent="0.3">
      <c r="A203" s="2"/>
      <c r="B203" s="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</row>
    <row r="204" spans="1:164" ht="18.75" x14ac:dyDescent="0.3">
      <c r="A204" s="2"/>
      <c r="B204" s="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</row>
    <row r="205" spans="1:164" ht="18.75" x14ac:dyDescent="0.3">
      <c r="A205" s="2"/>
      <c r="B205" s="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</row>
    <row r="206" spans="1:164" ht="18.75" x14ac:dyDescent="0.3">
      <c r="A206" s="2"/>
      <c r="B206" s="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</row>
    <row r="207" spans="1:164" ht="18.75" x14ac:dyDescent="0.3">
      <c r="A207" s="2"/>
      <c r="B207" s="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</row>
    <row r="208" spans="1:164" ht="18.75" x14ac:dyDescent="0.3">
      <c r="A208" s="2"/>
      <c r="B208" s="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</row>
    <row r="209" spans="1:164" ht="18.75" x14ac:dyDescent="0.3">
      <c r="A209" s="2"/>
      <c r="B209" s="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</row>
    <row r="210" spans="1:164" ht="18.75" x14ac:dyDescent="0.3">
      <c r="A210" s="2"/>
      <c r="B210" s="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</row>
    <row r="211" spans="1:164" ht="18.75" x14ac:dyDescent="0.3">
      <c r="A211" s="2"/>
      <c r="B211" s="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</row>
    <row r="212" spans="1:164" ht="18.75" x14ac:dyDescent="0.3">
      <c r="A212" s="2"/>
      <c r="B212" s="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</row>
    <row r="213" spans="1:164" ht="18.75" x14ac:dyDescent="0.3">
      <c r="A213" s="2"/>
      <c r="B213" s="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</row>
    <row r="214" spans="1:164" ht="18.75" x14ac:dyDescent="0.3">
      <c r="A214" s="2"/>
      <c r="B214" s="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</row>
    <row r="215" spans="1:164" ht="18.75" x14ac:dyDescent="0.3">
      <c r="A215" s="2"/>
      <c r="B215" s="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</row>
    <row r="216" spans="1:164" ht="18.75" x14ac:dyDescent="0.3">
      <c r="A216" s="2"/>
      <c r="B216" s="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</row>
    <row r="217" spans="1:164" ht="18.75" x14ac:dyDescent="0.3">
      <c r="A217" s="2"/>
      <c r="B217" s="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</row>
    <row r="218" spans="1:164" ht="18.75" x14ac:dyDescent="0.3">
      <c r="A218" s="2"/>
      <c r="B218" s="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</row>
    <row r="219" spans="1:164" ht="18.75" x14ac:dyDescent="0.3">
      <c r="A219" s="2"/>
      <c r="B219" s="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</row>
    <row r="220" spans="1:164" ht="18.75" x14ac:dyDescent="0.3">
      <c r="A220" s="2"/>
      <c r="B220" s="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</row>
    <row r="221" spans="1:164" ht="18.75" x14ac:dyDescent="0.3">
      <c r="A221" s="2"/>
      <c r="B221" s="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</row>
    <row r="222" spans="1:164" ht="18.75" x14ac:dyDescent="0.3">
      <c r="A222" s="2"/>
      <c r="B222" s="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</row>
    <row r="223" spans="1:164" ht="18.75" x14ac:dyDescent="0.3">
      <c r="A223" s="2"/>
      <c r="B223" s="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</row>
    <row r="224" spans="1:164" ht="18.75" x14ac:dyDescent="0.3">
      <c r="A224" s="2"/>
      <c r="B224" s="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</row>
    <row r="225" spans="1:164" ht="18.75" x14ac:dyDescent="0.3">
      <c r="A225" s="2"/>
      <c r="B225" s="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</row>
    <row r="226" spans="1:164" ht="18.75" x14ac:dyDescent="0.3">
      <c r="A226" s="2"/>
      <c r="B226" s="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</row>
    <row r="227" spans="1:164" ht="18.75" x14ac:dyDescent="0.3">
      <c r="A227" s="2"/>
      <c r="B227" s="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</row>
    <row r="228" spans="1:164" ht="18.75" x14ac:dyDescent="0.3">
      <c r="A228" s="2"/>
      <c r="B228" s="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</row>
    <row r="229" spans="1:164" ht="18.75" x14ac:dyDescent="0.3">
      <c r="A229" s="2"/>
      <c r="B229" s="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</row>
    <row r="230" spans="1:164" ht="18.75" x14ac:dyDescent="0.3">
      <c r="A230" s="2"/>
      <c r="B230" s="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</row>
    <row r="231" spans="1:164" ht="18.75" x14ac:dyDescent="0.3">
      <c r="A231" s="2"/>
      <c r="B231" s="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</row>
    <row r="232" spans="1:164" ht="18.75" x14ac:dyDescent="0.3">
      <c r="A232" s="2"/>
      <c r="B232" s="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</row>
    <row r="233" spans="1:164" ht="18.75" x14ac:dyDescent="0.3">
      <c r="A233" s="2"/>
      <c r="B233" s="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</row>
    <row r="234" spans="1:164" ht="18.75" x14ac:dyDescent="0.3">
      <c r="A234" s="2"/>
      <c r="B234" s="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</row>
    <row r="235" spans="1:164" ht="18.75" x14ac:dyDescent="0.3">
      <c r="A235" s="2"/>
      <c r="B235" s="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</row>
    <row r="236" spans="1:164" ht="18.75" x14ac:dyDescent="0.3">
      <c r="A236" s="2"/>
      <c r="B236" s="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</row>
    <row r="237" spans="1:164" ht="18.75" x14ac:dyDescent="0.3">
      <c r="A237" s="2"/>
      <c r="B237" s="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</row>
    <row r="238" spans="1:164" ht="18.75" x14ac:dyDescent="0.3">
      <c r="A238" s="2"/>
      <c r="B238" s="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</row>
    <row r="239" spans="1:164" ht="18.75" x14ac:dyDescent="0.3">
      <c r="A239" s="2"/>
      <c r="B239" s="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</row>
    <row r="240" spans="1:164" ht="18.75" x14ac:dyDescent="0.3">
      <c r="A240" s="2"/>
      <c r="B240" s="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</row>
    <row r="241" spans="1:164" ht="18.75" x14ac:dyDescent="0.3">
      <c r="A241" s="2"/>
      <c r="B241" s="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</row>
    <row r="242" spans="1:164" ht="18.75" x14ac:dyDescent="0.3">
      <c r="A242" s="2"/>
      <c r="B242" s="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</row>
    <row r="243" spans="1:164" ht="18.75" x14ac:dyDescent="0.3">
      <c r="A243" s="2"/>
      <c r="B243" s="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</row>
    <row r="244" spans="1:164" ht="18.75" x14ac:dyDescent="0.3">
      <c r="A244" s="2"/>
      <c r="B244" s="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</row>
    <row r="245" spans="1:164" ht="18.75" x14ac:dyDescent="0.3">
      <c r="A245" s="2"/>
      <c r="B245" s="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</row>
    <row r="246" spans="1:164" ht="18.75" x14ac:dyDescent="0.3">
      <c r="A246" s="2"/>
      <c r="B246" s="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</row>
    <row r="247" spans="1:164" ht="18.75" x14ac:dyDescent="0.3">
      <c r="A247" s="2"/>
      <c r="B247" s="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</row>
    <row r="248" spans="1:164" ht="18.75" x14ac:dyDescent="0.3">
      <c r="A248" s="2"/>
      <c r="B248" s="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</row>
    <row r="249" spans="1:164" ht="18.75" x14ac:dyDescent="0.3">
      <c r="A249" s="2"/>
      <c r="B249" s="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</row>
    <row r="250" spans="1:164" ht="18.75" x14ac:dyDescent="0.3">
      <c r="A250" s="2"/>
      <c r="B250" s="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</row>
    <row r="251" spans="1:164" ht="18.75" x14ac:dyDescent="0.3">
      <c r="A251" s="2"/>
      <c r="B251" s="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</row>
    <row r="252" spans="1:164" ht="18.75" x14ac:dyDescent="0.3">
      <c r="A252" s="2"/>
      <c r="B252" s="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</row>
    <row r="253" spans="1:164" ht="18.75" x14ac:dyDescent="0.3">
      <c r="A253" s="2"/>
      <c r="B253" s="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</row>
    <row r="254" spans="1:164" ht="18.75" x14ac:dyDescent="0.3">
      <c r="A254" s="2"/>
      <c r="B254" s="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</row>
    <row r="255" spans="1:164" ht="18.75" x14ac:dyDescent="0.3">
      <c r="A255" s="2"/>
      <c r="B255" s="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</row>
    <row r="256" spans="1:164" ht="18.75" x14ac:dyDescent="0.3">
      <c r="A256" s="2"/>
      <c r="B256" s="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</row>
    <row r="257" spans="1:164" ht="18.75" x14ac:dyDescent="0.3">
      <c r="A257" s="2"/>
      <c r="B257" s="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</row>
    <row r="258" spans="1:164" ht="18.75" x14ac:dyDescent="0.3">
      <c r="A258" s="2"/>
      <c r="B258" s="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</row>
    <row r="259" spans="1:164" ht="18.75" x14ac:dyDescent="0.3">
      <c r="A259" s="2"/>
      <c r="B259" s="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</row>
    <row r="260" spans="1:164" ht="18.75" x14ac:dyDescent="0.3">
      <c r="A260" s="2"/>
      <c r="B260" s="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</row>
    <row r="261" spans="1:164" ht="18.75" x14ac:dyDescent="0.3">
      <c r="A261" s="2"/>
      <c r="B261" s="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</row>
    <row r="262" spans="1:164" ht="18.75" x14ac:dyDescent="0.3">
      <c r="A262" s="2"/>
      <c r="B262" s="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</row>
    <row r="263" spans="1:164" ht="18.75" x14ac:dyDescent="0.3">
      <c r="A263" s="2"/>
      <c r="B263" s="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</row>
    <row r="264" spans="1:164" ht="18.75" x14ac:dyDescent="0.3">
      <c r="A264" s="2"/>
      <c r="B264" s="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</row>
    <row r="265" spans="1:164" ht="18.75" x14ac:dyDescent="0.3">
      <c r="A265" s="2"/>
      <c r="B265" s="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</row>
    <row r="266" spans="1:164" ht="18.75" x14ac:dyDescent="0.3">
      <c r="A266" s="2"/>
      <c r="B266" s="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</row>
    <row r="267" spans="1:164" ht="18.75" x14ac:dyDescent="0.3">
      <c r="A267" s="2"/>
      <c r="B267" s="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</row>
    <row r="268" spans="1:164" ht="18.75" x14ac:dyDescent="0.3">
      <c r="A268" s="2"/>
      <c r="B268" s="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</row>
    <row r="269" spans="1:164" ht="18.75" x14ac:dyDescent="0.3">
      <c r="A269" s="2"/>
      <c r="B269" s="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</row>
    <row r="270" spans="1:164" ht="18.75" x14ac:dyDescent="0.3">
      <c r="A270" s="2"/>
      <c r="B270" s="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</row>
    <row r="271" spans="1:164" ht="18.75" x14ac:dyDescent="0.3">
      <c r="A271" s="2"/>
      <c r="B271" s="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</row>
    <row r="272" spans="1:164" ht="18.75" x14ac:dyDescent="0.3">
      <c r="A272" s="2"/>
      <c r="B272" s="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</row>
    <row r="273" spans="1:164" ht="18.75" x14ac:dyDescent="0.3">
      <c r="A273" s="2"/>
      <c r="B273" s="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</row>
    <row r="274" spans="1:164" ht="18.75" x14ac:dyDescent="0.3">
      <c r="A274" s="2"/>
      <c r="B274" s="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</row>
    <row r="275" spans="1:164" ht="18.75" x14ac:dyDescent="0.3">
      <c r="A275" s="2"/>
      <c r="B275" s="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</row>
    <row r="276" spans="1:164" ht="18.75" x14ac:dyDescent="0.3">
      <c r="A276" s="2"/>
      <c r="B276" s="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</row>
    <row r="277" spans="1:164" ht="18.75" x14ac:dyDescent="0.3">
      <c r="A277" s="2"/>
      <c r="B277" s="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</row>
    <row r="278" spans="1:164" ht="18.75" x14ac:dyDescent="0.3">
      <c r="A278" s="2"/>
      <c r="B278" s="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</row>
    <row r="279" spans="1:164" ht="18.75" x14ac:dyDescent="0.3">
      <c r="A279" s="2"/>
      <c r="B279" s="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</row>
    <row r="280" spans="1:164" ht="18.75" x14ac:dyDescent="0.3">
      <c r="A280" s="2"/>
      <c r="B280" s="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</row>
    <row r="281" spans="1:164" ht="18.75" x14ac:dyDescent="0.3">
      <c r="A281" s="2"/>
      <c r="B281" s="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</row>
    <row r="282" spans="1:164" ht="18.75" x14ac:dyDescent="0.3">
      <c r="A282" s="2"/>
      <c r="B282" s="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</row>
    <row r="283" spans="1:164" ht="18.75" x14ac:dyDescent="0.3">
      <c r="A283" s="2"/>
      <c r="B283" s="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</row>
    <row r="284" spans="1:164" ht="18.75" x14ac:dyDescent="0.3">
      <c r="A284" s="2"/>
      <c r="B284" s="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</row>
    <row r="285" spans="1:164" ht="18.75" x14ac:dyDescent="0.3">
      <c r="A285" s="2"/>
      <c r="B285" s="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</row>
    <row r="286" spans="1:164" ht="18.75" x14ac:dyDescent="0.3">
      <c r="A286" s="2"/>
      <c r="B286" s="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</row>
    <row r="287" spans="1:164" ht="18.75" x14ac:dyDescent="0.3">
      <c r="A287" s="2"/>
      <c r="B287" s="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</row>
    <row r="288" spans="1:164" ht="18.75" x14ac:dyDescent="0.3">
      <c r="A288" s="2"/>
      <c r="B288" s="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</row>
    <row r="289" spans="1:164" ht="18.75" x14ac:dyDescent="0.3">
      <c r="A289" s="2"/>
      <c r="B289" s="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</row>
    <row r="290" spans="1:164" ht="18.75" x14ac:dyDescent="0.3">
      <c r="A290" s="2"/>
      <c r="B290" s="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</row>
    <row r="291" spans="1:164" ht="18.75" x14ac:dyDescent="0.3">
      <c r="A291" s="2"/>
      <c r="B291" s="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</row>
    <row r="292" spans="1:164" ht="18.75" x14ac:dyDescent="0.3">
      <c r="A292" s="2"/>
      <c r="B292" s="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</row>
    <row r="293" spans="1:164" ht="18.75" x14ac:dyDescent="0.3">
      <c r="A293" s="2"/>
      <c r="B293" s="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</row>
    <row r="294" spans="1:164" ht="18.75" x14ac:dyDescent="0.3">
      <c r="A294" s="2"/>
      <c r="B294" s="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</row>
    <row r="295" spans="1:164" ht="18.75" x14ac:dyDescent="0.3">
      <c r="A295" s="2"/>
      <c r="B295" s="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</row>
    <row r="296" spans="1:164" ht="18.75" x14ac:dyDescent="0.3">
      <c r="A296" s="2"/>
      <c r="B296" s="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</row>
    <row r="297" spans="1:164" ht="18.75" x14ac:dyDescent="0.3">
      <c r="A297" s="2"/>
      <c r="B297" s="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</row>
    <row r="298" spans="1:164" ht="18.75" x14ac:dyDescent="0.3">
      <c r="A298" s="2"/>
      <c r="B298" s="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</row>
    <row r="299" spans="1:164" ht="18.75" x14ac:dyDescent="0.3">
      <c r="A299" s="2"/>
      <c r="B299" s="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</row>
    <row r="300" spans="1:164" ht="18.75" x14ac:dyDescent="0.3">
      <c r="A300" s="2"/>
      <c r="B300" s="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</row>
    <row r="301" spans="1:164" ht="18.75" x14ac:dyDescent="0.3">
      <c r="A301" s="2"/>
      <c r="B301" s="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</row>
    <row r="302" spans="1:164" ht="18.75" x14ac:dyDescent="0.3">
      <c r="A302" s="2"/>
      <c r="B302" s="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</row>
    <row r="303" spans="1:164" ht="18.75" x14ac:dyDescent="0.3">
      <c r="A303" s="2"/>
      <c r="B303" s="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</row>
    <row r="304" spans="1:164" ht="18.75" x14ac:dyDescent="0.3">
      <c r="A304" s="2"/>
      <c r="B304" s="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</row>
    <row r="305" spans="1:164" ht="18.75" x14ac:dyDescent="0.3">
      <c r="A305" s="2"/>
      <c r="B305" s="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</row>
    <row r="306" spans="1:164" ht="18.75" x14ac:dyDescent="0.3">
      <c r="A306" s="2"/>
      <c r="B306" s="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</row>
    <row r="307" spans="1:164" ht="18.75" x14ac:dyDescent="0.3">
      <c r="A307" s="2"/>
      <c r="B307" s="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</row>
    <row r="308" spans="1:164" ht="18.75" x14ac:dyDescent="0.3">
      <c r="A308" s="2"/>
      <c r="B308" s="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</row>
    <row r="309" spans="1:164" ht="18.75" x14ac:dyDescent="0.3">
      <c r="A309" s="2"/>
      <c r="B309" s="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</row>
    <row r="310" spans="1:164" ht="18.75" x14ac:dyDescent="0.3">
      <c r="A310" s="2"/>
      <c r="B310" s="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</row>
    <row r="311" spans="1:164" ht="18.75" x14ac:dyDescent="0.3">
      <c r="A311" s="2"/>
      <c r="B311" s="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</row>
    <row r="312" spans="1:164" ht="18.75" x14ac:dyDescent="0.3">
      <c r="A312" s="2"/>
      <c r="B312" s="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</row>
    <row r="313" spans="1:164" ht="18.75" x14ac:dyDescent="0.3">
      <c r="A313" s="2"/>
      <c r="B313" s="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</row>
    <row r="314" spans="1:164" ht="18.75" x14ac:dyDescent="0.3">
      <c r="A314" s="2"/>
      <c r="B314" s="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</row>
    <row r="315" spans="1:164" ht="18.75" x14ac:dyDescent="0.3">
      <c r="A315" s="2"/>
      <c r="B315" s="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</row>
    <row r="316" spans="1:164" ht="18.75" x14ac:dyDescent="0.3">
      <c r="A316" s="2"/>
      <c r="B316" s="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</row>
    <row r="317" spans="1:164" ht="18.75" x14ac:dyDescent="0.3">
      <c r="A317" s="2"/>
      <c r="B317" s="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</row>
    <row r="318" spans="1:164" ht="18.75" x14ac:dyDescent="0.3">
      <c r="A318" s="2"/>
      <c r="B318" s="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</row>
    <row r="319" spans="1:164" ht="18.75" x14ac:dyDescent="0.3">
      <c r="A319" s="2"/>
      <c r="B319" s="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</row>
    <row r="320" spans="1:164" ht="18.75" x14ac:dyDescent="0.3">
      <c r="A320" s="2"/>
      <c r="B320" s="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</row>
    <row r="321" spans="1:164" ht="18.75" x14ac:dyDescent="0.3">
      <c r="A321" s="2"/>
      <c r="B321" s="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</row>
    <row r="322" spans="1:164" ht="18.75" x14ac:dyDescent="0.3">
      <c r="A322" s="2"/>
      <c r="B322" s="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</row>
    <row r="323" spans="1:164" ht="18.75" x14ac:dyDescent="0.3">
      <c r="A323" s="2"/>
      <c r="B323" s="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</row>
    <row r="324" spans="1:164" ht="18.75" x14ac:dyDescent="0.3">
      <c r="A324" s="2"/>
      <c r="B324" s="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</row>
    <row r="325" spans="1:164" ht="18.75" x14ac:dyDescent="0.3">
      <c r="A325" s="2"/>
      <c r="B325" s="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</row>
    <row r="326" spans="1:164" ht="18.75" x14ac:dyDescent="0.3">
      <c r="A326" s="2"/>
      <c r="B326" s="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</row>
    <row r="327" spans="1:164" ht="18.75" x14ac:dyDescent="0.3">
      <c r="A327" s="2"/>
      <c r="B327" s="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</row>
    <row r="328" spans="1:164" ht="18.75" x14ac:dyDescent="0.3">
      <c r="A328" s="2"/>
      <c r="B328" s="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</row>
    <row r="329" spans="1:164" ht="18.75" x14ac:dyDescent="0.3">
      <c r="A329" s="2"/>
      <c r="B329" s="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</row>
    <row r="330" spans="1:164" ht="18.75" x14ac:dyDescent="0.3">
      <c r="A330" s="2"/>
      <c r="B330" s="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</row>
    <row r="331" spans="1:164" ht="18.75" x14ac:dyDescent="0.3">
      <c r="A331" s="2"/>
      <c r="B331" s="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</row>
    <row r="332" spans="1:164" ht="18.75" x14ac:dyDescent="0.3">
      <c r="A332" s="2"/>
      <c r="B332" s="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</row>
    <row r="333" spans="1:164" ht="18.75" x14ac:dyDescent="0.3">
      <c r="A333" s="2"/>
      <c r="B333" s="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</row>
    <row r="334" spans="1:164" ht="18.75" x14ac:dyDescent="0.3">
      <c r="A334" s="2"/>
      <c r="B334" s="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</row>
    <row r="335" spans="1:164" ht="18.75" x14ac:dyDescent="0.3">
      <c r="A335" s="2"/>
      <c r="B335" s="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</row>
    <row r="336" spans="1:164" ht="18.75" x14ac:dyDescent="0.3">
      <c r="A336" s="2"/>
      <c r="B336" s="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</row>
    <row r="337" spans="1:164" ht="18.75" x14ac:dyDescent="0.3">
      <c r="A337" s="2"/>
      <c r="B337" s="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</row>
    <row r="338" spans="1:164" ht="18.75" x14ac:dyDescent="0.3">
      <c r="A338" s="2"/>
      <c r="B338" s="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</row>
    <row r="339" spans="1:164" ht="18.75" x14ac:dyDescent="0.3">
      <c r="A339" s="2"/>
      <c r="B339" s="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</row>
    <row r="340" spans="1:164" ht="18.75" x14ac:dyDescent="0.3">
      <c r="A340" s="2"/>
      <c r="B340" s="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</row>
    <row r="341" spans="1:164" ht="18.75" x14ac:dyDescent="0.3">
      <c r="A341" s="2"/>
      <c r="B341" s="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</row>
    <row r="342" spans="1:164" ht="18.75" x14ac:dyDescent="0.3">
      <c r="A342" s="2"/>
      <c r="B342" s="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</row>
    <row r="343" spans="1:164" ht="18.75" x14ac:dyDescent="0.3">
      <c r="A343" s="2"/>
      <c r="B343" s="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</row>
    <row r="344" spans="1:164" ht="18.75" x14ac:dyDescent="0.3">
      <c r="A344" s="2"/>
      <c r="B344" s="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</row>
    <row r="345" spans="1:164" ht="18.75" x14ac:dyDescent="0.3">
      <c r="A345" s="2"/>
      <c r="B345" s="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</row>
    <row r="346" spans="1:164" ht="18.75" x14ac:dyDescent="0.3">
      <c r="A346" s="2"/>
      <c r="B346" s="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</row>
    <row r="347" spans="1:164" ht="18.75" x14ac:dyDescent="0.3">
      <c r="A347" s="2"/>
      <c r="B347" s="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</row>
    <row r="348" spans="1:164" ht="18.75" x14ac:dyDescent="0.3">
      <c r="A348" s="2"/>
      <c r="B348" s="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</row>
    <row r="349" spans="1:164" ht="18.75" x14ac:dyDescent="0.3">
      <c r="A349" s="2"/>
      <c r="B349" s="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</row>
    <row r="350" spans="1:164" ht="18.75" x14ac:dyDescent="0.3">
      <c r="A350" s="2"/>
      <c r="B350" s="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</row>
    <row r="351" spans="1:164" ht="18.75" x14ac:dyDescent="0.3">
      <c r="A351" s="2"/>
      <c r="B351" s="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</row>
    <row r="352" spans="1:164" ht="18.75" x14ac:dyDescent="0.3">
      <c r="A352" s="2"/>
      <c r="B352" s="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</row>
    <row r="353" spans="1:164" ht="18.75" x14ac:dyDescent="0.3">
      <c r="A353" s="2"/>
      <c r="B353" s="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</row>
    <row r="354" spans="1:164" ht="18.75" x14ac:dyDescent="0.3">
      <c r="A354" s="2"/>
      <c r="B354" s="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</row>
    <row r="355" spans="1:164" ht="18.75" x14ac:dyDescent="0.3">
      <c r="A355" s="2"/>
      <c r="B355" s="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</row>
    <row r="356" spans="1:164" ht="18.75" x14ac:dyDescent="0.3">
      <c r="A356" s="2"/>
      <c r="B356" s="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</row>
    <row r="357" spans="1:164" ht="18.75" x14ac:dyDescent="0.3">
      <c r="A357" s="2"/>
      <c r="B357" s="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</row>
    <row r="358" spans="1:164" ht="18.75" x14ac:dyDescent="0.3">
      <c r="A358" s="2"/>
      <c r="B358" s="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</row>
    <row r="359" spans="1:164" ht="18.75" x14ac:dyDescent="0.3">
      <c r="A359" s="2"/>
      <c r="B359" s="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</row>
    <row r="360" spans="1:164" ht="18.75" x14ac:dyDescent="0.3">
      <c r="A360" s="2"/>
      <c r="B360" s="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</row>
    <row r="361" spans="1:164" ht="18.75" x14ac:dyDescent="0.3">
      <c r="A361" s="2"/>
      <c r="B361" s="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</row>
    <row r="362" spans="1:164" ht="18.75" x14ac:dyDescent="0.3">
      <c r="A362" s="2"/>
      <c r="B362" s="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</row>
    <row r="363" spans="1:164" ht="18.75" x14ac:dyDescent="0.3">
      <c r="A363" s="2"/>
      <c r="B363" s="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</row>
    <row r="364" spans="1:164" ht="18.75" x14ac:dyDescent="0.3">
      <c r="A364" s="2"/>
      <c r="B364" s="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</row>
    <row r="365" spans="1:164" ht="18.75" x14ac:dyDescent="0.3">
      <c r="A365" s="2"/>
      <c r="B365" s="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</row>
    <row r="366" spans="1:164" ht="18.75" x14ac:dyDescent="0.3">
      <c r="A366" s="2"/>
      <c r="B366" s="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</row>
    <row r="367" spans="1:164" ht="18.75" x14ac:dyDescent="0.3">
      <c r="A367" s="2"/>
      <c r="B367" s="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</row>
    <row r="368" spans="1:164" ht="18.75" x14ac:dyDescent="0.3">
      <c r="A368" s="2"/>
      <c r="B368" s="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</row>
    <row r="369" spans="1:164" ht="18.75" x14ac:dyDescent="0.3">
      <c r="A369" s="2"/>
      <c r="B369" s="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</row>
    <row r="370" spans="1:164" ht="18.75" x14ac:dyDescent="0.3">
      <c r="A370" s="2"/>
      <c r="B370" s="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</row>
    <row r="371" spans="1:164" ht="18.75" x14ac:dyDescent="0.3">
      <c r="A371" s="2"/>
      <c r="B371" s="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</row>
    <row r="372" spans="1:164" ht="18.75" x14ac:dyDescent="0.3">
      <c r="A372" s="2"/>
      <c r="B372" s="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</row>
    <row r="373" spans="1:164" ht="18.75" x14ac:dyDescent="0.3">
      <c r="A373" s="2"/>
      <c r="B373" s="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</row>
    <row r="374" spans="1:164" ht="18.75" x14ac:dyDescent="0.3">
      <c r="A374" s="2"/>
      <c r="B374" s="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</row>
    <row r="375" spans="1:164" ht="18.75" x14ac:dyDescent="0.3">
      <c r="A375" s="2"/>
      <c r="B375" s="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</row>
    <row r="376" spans="1:164" ht="18.75" x14ac:dyDescent="0.3">
      <c r="A376" s="2"/>
      <c r="B376" s="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</row>
    <row r="377" spans="1:164" ht="18.75" x14ac:dyDescent="0.3">
      <c r="A377" s="2"/>
      <c r="B377" s="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</row>
    <row r="378" spans="1:164" ht="18.75" x14ac:dyDescent="0.3">
      <c r="A378" s="2"/>
      <c r="B378" s="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</row>
    <row r="379" spans="1:164" ht="18.75" x14ac:dyDescent="0.3">
      <c r="A379" s="2"/>
      <c r="B379" s="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</row>
    <row r="380" spans="1:164" ht="18.75" x14ac:dyDescent="0.3">
      <c r="A380" s="2"/>
      <c r="B380" s="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</row>
    <row r="381" spans="1:164" ht="18.75" x14ac:dyDescent="0.3">
      <c r="A381" s="2"/>
      <c r="B381" s="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</row>
    <row r="382" spans="1:164" ht="18.75" x14ac:dyDescent="0.3">
      <c r="A382" s="2"/>
      <c r="B382" s="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</row>
    <row r="383" spans="1:164" ht="18.75" x14ac:dyDescent="0.3">
      <c r="A383" s="2"/>
      <c r="B383" s="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</row>
    <row r="384" spans="1:164" ht="18.75" x14ac:dyDescent="0.3">
      <c r="A384" s="2"/>
      <c r="B384" s="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</row>
    <row r="385" spans="1:164" ht="18.75" x14ac:dyDescent="0.3">
      <c r="A385" s="2"/>
      <c r="B385" s="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</row>
    <row r="386" spans="1:164" ht="18.75" x14ac:dyDescent="0.3">
      <c r="A386" s="2"/>
      <c r="B386" s="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</row>
    <row r="387" spans="1:164" ht="18.75" x14ac:dyDescent="0.3">
      <c r="A387" s="2"/>
      <c r="B387" s="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</row>
    <row r="388" spans="1:164" ht="18.75" x14ac:dyDescent="0.3">
      <c r="A388" s="2"/>
      <c r="B388" s="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</row>
    <row r="389" spans="1:164" ht="18.75" x14ac:dyDescent="0.3">
      <c r="A389" s="2"/>
      <c r="B389" s="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</row>
    <row r="390" spans="1:164" ht="18.75" x14ac:dyDescent="0.3">
      <c r="A390" s="2"/>
      <c r="B390" s="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</row>
    <row r="391" spans="1:164" ht="18.75" x14ac:dyDescent="0.3">
      <c r="A391" s="2"/>
      <c r="B391" s="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</row>
    <row r="392" spans="1:164" ht="18.75" x14ac:dyDescent="0.3">
      <c r="A392" s="2"/>
      <c r="B392" s="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</row>
    <row r="393" spans="1:164" ht="18.75" x14ac:dyDescent="0.3">
      <c r="A393" s="2"/>
      <c r="B393" s="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</row>
    <row r="394" spans="1:164" ht="18.75" x14ac:dyDescent="0.3">
      <c r="A394" s="2"/>
      <c r="B394" s="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</row>
    <row r="395" spans="1:164" ht="18.75" x14ac:dyDescent="0.3">
      <c r="A395" s="2"/>
      <c r="B395" s="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</row>
    <row r="396" spans="1:164" ht="18.75" x14ac:dyDescent="0.3">
      <c r="A396" s="2"/>
      <c r="B396" s="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</row>
    <row r="397" spans="1:164" ht="18.75" x14ac:dyDescent="0.3">
      <c r="A397" s="2"/>
      <c r="B397" s="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</row>
    <row r="398" spans="1:164" ht="18.75" x14ac:dyDescent="0.3">
      <c r="A398" s="2"/>
      <c r="B398" s="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</row>
    <row r="399" spans="1:164" ht="18.75" x14ac:dyDescent="0.3">
      <c r="A399" s="2"/>
      <c r="B399" s="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</row>
    <row r="400" spans="1:164" ht="18.75" x14ac:dyDescent="0.3">
      <c r="A400" s="2"/>
      <c r="B400" s="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</row>
    <row r="401" spans="1:164" ht="18.75" x14ac:dyDescent="0.3">
      <c r="A401" s="2"/>
      <c r="B401" s="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</row>
    <row r="402" spans="1:164" ht="18.75" x14ac:dyDescent="0.3">
      <c r="A402" s="2"/>
      <c r="B402" s="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</row>
    <row r="403" spans="1:164" ht="18.75" x14ac:dyDescent="0.3">
      <c r="A403" s="2"/>
      <c r="B403" s="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</row>
    <row r="404" spans="1:164" ht="18.75" x14ac:dyDescent="0.3">
      <c r="A404" s="2"/>
      <c r="B404" s="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</row>
    <row r="405" spans="1:164" ht="18.75" x14ac:dyDescent="0.3">
      <c r="A405" s="2"/>
      <c r="B405" s="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</row>
    <row r="406" spans="1:164" ht="18.75" x14ac:dyDescent="0.3">
      <c r="A406" s="2"/>
      <c r="B406" s="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</row>
    <row r="407" spans="1:164" ht="18.75" x14ac:dyDescent="0.3">
      <c r="A407" s="2"/>
      <c r="B407" s="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</row>
    <row r="408" spans="1:164" ht="18.75" x14ac:dyDescent="0.3">
      <c r="A408" s="2"/>
      <c r="B408" s="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</row>
    <row r="409" spans="1:164" ht="18.75" x14ac:dyDescent="0.3">
      <c r="A409" s="2"/>
      <c r="B409" s="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</row>
    <row r="410" spans="1:164" ht="18.75" x14ac:dyDescent="0.3">
      <c r="A410" s="2"/>
      <c r="B410" s="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</row>
    <row r="411" spans="1:164" ht="18.75" x14ac:dyDescent="0.3">
      <c r="A411" s="2"/>
      <c r="B411" s="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</row>
    <row r="412" spans="1:164" ht="18.75" x14ac:dyDescent="0.3">
      <c r="A412" s="2"/>
      <c r="B412" s="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</row>
    <row r="413" spans="1:164" ht="18.75" x14ac:dyDescent="0.3">
      <c r="A413" s="2"/>
      <c r="B413" s="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</row>
    <row r="414" spans="1:164" ht="18.75" x14ac:dyDescent="0.3">
      <c r="A414" s="2"/>
      <c r="B414" s="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</row>
    <row r="415" spans="1:164" ht="18.75" x14ac:dyDescent="0.3">
      <c r="A415" s="2"/>
      <c r="B415" s="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</row>
    <row r="416" spans="1:164" ht="18.75" x14ac:dyDescent="0.3">
      <c r="A416" s="2"/>
      <c r="B416" s="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</row>
    <row r="417" spans="1:164" ht="18.75" x14ac:dyDescent="0.3">
      <c r="A417" s="2"/>
      <c r="B417" s="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</row>
    <row r="418" spans="1:164" ht="18.75" x14ac:dyDescent="0.3">
      <c r="A418" s="2"/>
      <c r="B418" s="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</row>
    <row r="419" spans="1:164" ht="18.75" x14ac:dyDescent="0.3">
      <c r="A419" s="2"/>
      <c r="B419" s="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</row>
    <row r="420" spans="1:164" ht="18.75" x14ac:dyDescent="0.3">
      <c r="A420" s="2"/>
      <c r="B420" s="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</row>
    <row r="421" spans="1:164" ht="18.75" x14ac:dyDescent="0.3">
      <c r="A421" s="2"/>
      <c r="B421" s="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</row>
    <row r="422" spans="1:164" ht="18.75" x14ac:dyDescent="0.3">
      <c r="A422" s="2"/>
      <c r="B422" s="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</row>
    <row r="423" spans="1:164" ht="18.75" x14ac:dyDescent="0.3">
      <c r="A423" s="2"/>
      <c r="B423" s="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</row>
    <row r="424" spans="1:164" ht="18.75" x14ac:dyDescent="0.3">
      <c r="A424" s="2"/>
      <c r="B424" s="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</row>
    <row r="425" spans="1:164" ht="18.75" x14ac:dyDescent="0.3">
      <c r="A425" s="2"/>
      <c r="B425" s="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</row>
    <row r="426" spans="1:164" ht="18.75" x14ac:dyDescent="0.3">
      <c r="A426" s="2"/>
      <c r="B426" s="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</row>
    <row r="427" spans="1:164" ht="18.75" x14ac:dyDescent="0.3">
      <c r="A427" s="2"/>
      <c r="B427" s="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</row>
    <row r="428" spans="1:164" ht="18.75" x14ac:dyDescent="0.3">
      <c r="A428" s="2"/>
      <c r="B428" s="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</row>
    <row r="429" spans="1:164" ht="18.75" x14ac:dyDescent="0.3">
      <c r="A429" s="2"/>
      <c r="B429" s="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</row>
    <row r="430" spans="1:164" ht="18.75" x14ac:dyDescent="0.3">
      <c r="A430" s="2"/>
      <c r="B430" s="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</row>
    <row r="431" spans="1:164" ht="18.75" x14ac:dyDescent="0.3">
      <c r="A431" s="2"/>
      <c r="B431" s="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</row>
    <row r="432" spans="1:164" ht="18.75" x14ac:dyDescent="0.3">
      <c r="A432" s="2"/>
      <c r="B432" s="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</row>
    <row r="433" spans="1:164" ht="18.75" x14ac:dyDescent="0.3">
      <c r="A433" s="2"/>
      <c r="B433" s="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</row>
    <row r="434" spans="1:164" ht="18.75" x14ac:dyDescent="0.3">
      <c r="A434" s="2"/>
      <c r="B434" s="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</row>
    <row r="435" spans="1:164" ht="18.75" x14ac:dyDescent="0.3">
      <c r="A435" s="2"/>
      <c r="B435" s="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</row>
    <row r="436" spans="1:164" ht="18.75" x14ac:dyDescent="0.3">
      <c r="A436" s="2"/>
      <c r="B436" s="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</row>
    <row r="437" spans="1:164" ht="18.75" x14ac:dyDescent="0.3">
      <c r="A437" s="2"/>
      <c r="B437" s="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</row>
    <row r="438" spans="1:164" ht="18.75" x14ac:dyDescent="0.3">
      <c r="A438" s="2"/>
      <c r="B438" s="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</row>
    <row r="439" spans="1:164" ht="18.75" x14ac:dyDescent="0.3">
      <c r="A439" s="2"/>
      <c r="B439" s="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</row>
    <row r="440" spans="1:164" ht="18.75" x14ac:dyDescent="0.3">
      <c r="A440" s="2"/>
      <c r="B440" s="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</row>
    <row r="441" spans="1:164" ht="18.75" x14ac:dyDescent="0.3">
      <c r="A441" s="2"/>
      <c r="B441" s="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</row>
    <row r="442" spans="1:164" ht="18.75" x14ac:dyDescent="0.3">
      <c r="A442" s="2"/>
      <c r="B442" s="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</row>
    <row r="443" spans="1:164" ht="18.75" x14ac:dyDescent="0.3">
      <c r="A443" s="2"/>
      <c r="B443" s="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</row>
    <row r="444" spans="1:164" ht="18.75" x14ac:dyDescent="0.3">
      <c r="A444" s="2"/>
      <c r="B444" s="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</row>
    <row r="445" spans="1:164" ht="18.75" x14ac:dyDescent="0.3">
      <c r="A445" s="2"/>
      <c r="B445" s="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</row>
    <row r="446" spans="1:164" ht="18.75" x14ac:dyDescent="0.3">
      <c r="A446" s="2"/>
      <c r="B446" s="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</row>
    <row r="447" spans="1:164" ht="18.75" x14ac:dyDescent="0.3">
      <c r="A447" s="2"/>
      <c r="B447" s="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</row>
    <row r="448" spans="1:164" ht="18.75" x14ac:dyDescent="0.3">
      <c r="A448" s="2"/>
      <c r="B448" s="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</row>
    <row r="449" spans="1:164" ht="18.75" x14ac:dyDescent="0.3">
      <c r="A449" s="2"/>
      <c r="B449" s="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</row>
    <row r="450" spans="1:164" ht="18.75" x14ac:dyDescent="0.3">
      <c r="A450" s="2"/>
      <c r="B450" s="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</row>
    <row r="451" spans="1:164" ht="18.75" x14ac:dyDescent="0.3">
      <c r="A451" s="2"/>
      <c r="B451" s="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</row>
    <row r="452" spans="1:164" ht="18.75" x14ac:dyDescent="0.3">
      <c r="A452" s="2"/>
      <c r="B452" s="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</row>
    <row r="453" spans="1:164" ht="18.75" x14ac:dyDescent="0.3">
      <c r="A453" s="2"/>
      <c r="B453" s="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</row>
    <row r="454" spans="1:164" ht="18.75" x14ac:dyDescent="0.3">
      <c r="A454" s="2"/>
      <c r="B454" s="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</row>
    <row r="455" spans="1:164" ht="18.75" x14ac:dyDescent="0.3">
      <c r="A455" s="2"/>
      <c r="B455" s="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</row>
    <row r="456" spans="1:164" ht="18.75" x14ac:dyDescent="0.3">
      <c r="A456" s="2"/>
      <c r="B456" s="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</row>
    <row r="457" spans="1:164" ht="18.75" x14ac:dyDescent="0.3">
      <c r="A457" s="2"/>
      <c r="B457" s="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</row>
    <row r="458" spans="1:164" ht="18.75" x14ac:dyDescent="0.3">
      <c r="A458" s="2"/>
      <c r="B458" s="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</row>
    <row r="459" spans="1:164" ht="18.75" x14ac:dyDescent="0.3">
      <c r="A459" s="2"/>
      <c r="B459" s="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</row>
    <row r="460" spans="1:164" ht="18.75" x14ac:dyDescent="0.3">
      <c r="A460" s="2"/>
      <c r="B460" s="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</row>
    <row r="461" spans="1:164" ht="18.75" x14ac:dyDescent="0.3">
      <c r="A461" s="2"/>
      <c r="B461" s="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</row>
    <row r="462" spans="1:164" ht="18.75" x14ac:dyDescent="0.3">
      <c r="A462" s="2"/>
      <c r="B462" s="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</row>
    <row r="463" spans="1:164" ht="18.75" x14ac:dyDescent="0.3">
      <c r="A463" s="2"/>
      <c r="B463" s="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</row>
    <row r="464" spans="1:164" ht="18.75" x14ac:dyDescent="0.3">
      <c r="A464" s="2"/>
      <c r="B464" s="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</row>
    <row r="465" spans="1:164" ht="18.75" x14ac:dyDescent="0.3">
      <c r="A465" s="2"/>
      <c r="B465" s="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</row>
    <row r="466" spans="1:164" ht="18.75" x14ac:dyDescent="0.3">
      <c r="A466" s="2"/>
      <c r="B466" s="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</row>
    <row r="467" spans="1:164" ht="18.75" x14ac:dyDescent="0.3">
      <c r="A467" s="2"/>
      <c r="B467" s="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</row>
    <row r="468" spans="1:164" ht="18.75" x14ac:dyDescent="0.3">
      <c r="A468" s="2"/>
      <c r="B468" s="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</row>
    <row r="469" spans="1:164" ht="18.75" x14ac:dyDescent="0.3">
      <c r="A469" s="2"/>
      <c r="B469" s="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</row>
    <row r="470" spans="1:164" ht="18.75" x14ac:dyDescent="0.3">
      <c r="A470" s="2"/>
      <c r="B470" s="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</row>
    <row r="471" spans="1:164" ht="18.75" x14ac:dyDescent="0.3">
      <c r="A471" s="2"/>
      <c r="B471" s="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</row>
    <row r="472" spans="1:164" ht="18.75" x14ac:dyDescent="0.3">
      <c r="A472" s="2"/>
      <c r="B472" s="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</row>
    <row r="473" spans="1:164" ht="18.75" x14ac:dyDescent="0.3">
      <c r="A473" s="2"/>
      <c r="B473" s="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</row>
    <row r="474" spans="1:164" ht="18.75" x14ac:dyDescent="0.3">
      <c r="A474" s="2"/>
      <c r="B474" s="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</row>
    <row r="475" spans="1:164" ht="18.75" x14ac:dyDescent="0.3">
      <c r="A475" s="2"/>
      <c r="B475" s="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</row>
    <row r="476" spans="1:164" ht="18.75" x14ac:dyDescent="0.3">
      <c r="A476" s="2"/>
      <c r="B476" s="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</row>
    <row r="477" spans="1:164" ht="18.75" x14ac:dyDescent="0.3">
      <c r="A477" s="2"/>
      <c r="B477" s="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</row>
    <row r="478" spans="1:164" ht="18.75" x14ac:dyDescent="0.3">
      <c r="A478" s="2"/>
      <c r="B478" s="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</row>
    <row r="479" spans="1:164" ht="18.75" x14ac:dyDescent="0.3">
      <c r="A479" s="2"/>
      <c r="B479" s="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</row>
    <row r="480" spans="1:164" ht="18.75" x14ac:dyDescent="0.3">
      <c r="A480" s="2"/>
      <c r="B480" s="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</row>
    <row r="481" spans="1:164" ht="18.75" x14ac:dyDescent="0.3">
      <c r="A481" s="2"/>
      <c r="B481" s="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</row>
    <row r="482" spans="1:164" ht="18.75" x14ac:dyDescent="0.3">
      <c r="A482" s="2"/>
      <c r="B482" s="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</row>
    <row r="483" spans="1:164" ht="18.75" x14ac:dyDescent="0.3">
      <c r="A483" s="2"/>
      <c r="B483" s="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</row>
    <row r="484" spans="1:164" ht="18.75" x14ac:dyDescent="0.3">
      <c r="A484" s="2"/>
      <c r="B484" s="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</row>
    <row r="485" spans="1:164" ht="18.75" x14ac:dyDescent="0.3">
      <c r="A485" s="2"/>
      <c r="B485" s="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</row>
    <row r="486" spans="1:164" ht="18.75" x14ac:dyDescent="0.3">
      <c r="A486" s="2"/>
      <c r="B486" s="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</row>
    <row r="487" spans="1:164" ht="18.75" x14ac:dyDescent="0.3">
      <c r="A487" s="2"/>
      <c r="B487" s="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</row>
    <row r="488" spans="1:164" ht="18.75" x14ac:dyDescent="0.3">
      <c r="A488" s="2"/>
      <c r="B488" s="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</row>
    <row r="489" spans="1:164" ht="18.75" x14ac:dyDescent="0.3">
      <c r="A489" s="2"/>
      <c r="B489" s="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</row>
    <row r="490" spans="1:164" ht="18.75" x14ac:dyDescent="0.3">
      <c r="A490" s="2"/>
      <c r="B490" s="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</row>
    <row r="491" spans="1:164" ht="18.75" x14ac:dyDescent="0.3">
      <c r="A491" s="2"/>
      <c r="B491" s="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</row>
    <row r="492" spans="1:164" ht="18.75" x14ac:dyDescent="0.3">
      <c r="A492" s="2"/>
      <c r="B492" s="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</row>
    <row r="493" spans="1:164" ht="18.75" x14ac:dyDescent="0.3">
      <c r="A493" s="2"/>
      <c r="B493" s="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</row>
    <row r="494" spans="1:164" ht="18.75" x14ac:dyDescent="0.3">
      <c r="A494" s="2"/>
      <c r="B494" s="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</row>
    <row r="495" spans="1:164" ht="18.75" x14ac:dyDescent="0.3">
      <c r="A495" s="2"/>
      <c r="B495" s="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</row>
    <row r="496" spans="1:164" ht="18.75" x14ac:dyDescent="0.3">
      <c r="A496" s="2"/>
      <c r="B496" s="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</row>
    <row r="497" spans="1:164" ht="18.75" x14ac:dyDescent="0.3">
      <c r="A497" s="2"/>
      <c r="B497" s="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</row>
    <row r="498" spans="1:164" ht="18.75" x14ac:dyDescent="0.3">
      <c r="A498" s="2"/>
      <c r="B498" s="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</row>
    <row r="499" spans="1:164" ht="18.75" x14ac:dyDescent="0.3">
      <c r="A499" s="2"/>
      <c r="B499" s="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</row>
    <row r="500" spans="1:164" ht="18.75" x14ac:dyDescent="0.3">
      <c r="A500" s="2"/>
      <c r="B500" s="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</row>
    <row r="501" spans="1:164" ht="18.75" x14ac:dyDescent="0.3">
      <c r="A501" s="2"/>
      <c r="B501" s="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</row>
    <row r="502" spans="1:164" ht="18.75" x14ac:dyDescent="0.3">
      <c r="A502" s="2"/>
      <c r="B502" s="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</row>
    <row r="503" spans="1:164" ht="18.75" x14ac:dyDescent="0.3">
      <c r="A503" s="2"/>
      <c r="B503" s="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</row>
    <row r="504" spans="1:164" ht="18.75" x14ac:dyDescent="0.3">
      <c r="A504" s="2"/>
      <c r="B504" s="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</row>
    <row r="505" spans="1:164" ht="18.75" x14ac:dyDescent="0.3">
      <c r="A505" s="2"/>
      <c r="B505" s="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</row>
    <row r="506" spans="1:164" ht="18.75" x14ac:dyDescent="0.3">
      <c r="A506" s="2"/>
      <c r="B506" s="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</row>
    <row r="507" spans="1:164" ht="18.75" x14ac:dyDescent="0.3">
      <c r="A507" s="2"/>
      <c r="B507" s="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</row>
    <row r="508" spans="1:164" ht="18.75" x14ac:dyDescent="0.3">
      <c r="A508" s="2"/>
      <c r="B508" s="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</row>
    <row r="509" spans="1:164" ht="18.75" x14ac:dyDescent="0.3">
      <c r="A509" s="2"/>
      <c r="B509" s="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</row>
    <row r="510" spans="1:164" ht="18.75" x14ac:dyDescent="0.3">
      <c r="A510" s="2"/>
      <c r="B510" s="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</row>
    <row r="511" spans="1:164" ht="18.75" x14ac:dyDescent="0.3">
      <c r="A511" s="2"/>
      <c r="B511" s="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</row>
    <row r="512" spans="1:164" ht="18.75" x14ac:dyDescent="0.3">
      <c r="A512" s="2"/>
      <c r="B512" s="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</row>
    <row r="513" spans="1:164" ht="18.75" x14ac:dyDescent="0.3">
      <c r="A513" s="2"/>
      <c r="B513" s="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</row>
    <row r="514" spans="1:164" ht="18.75" x14ac:dyDescent="0.3">
      <c r="A514" s="2"/>
      <c r="B514" s="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</row>
    <row r="515" spans="1:164" ht="18.75" x14ac:dyDescent="0.3">
      <c r="A515" s="2"/>
      <c r="B515" s="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</row>
    <row r="516" spans="1:164" ht="18.75" x14ac:dyDescent="0.3">
      <c r="A516" s="2"/>
      <c r="B516" s="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</row>
    <row r="517" spans="1:164" ht="18.75" x14ac:dyDescent="0.3">
      <c r="A517" s="2"/>
      <c r="B517" s="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</row>
    <row r="518" spans="1:164" ht="18.75" x14ac:dyDescent="0.3">
      <c r="A518" s="2"/>
      <c r="B518" s="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</row>
    <row r="519" spans="1:164" ht="18.75" x14ac:dyDescent="0.3">
      <c r="A519" s="2"/>
      <c r="B519" s="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</row>
    <row r="520" spans="1:164" ht="18.75" x14ac:dyDescent="0.3">
      <c r="A520" s="2"/>
      <c r="B520" s="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</row>
    <row r="521" spans="1:164" ht="18.75" x14ac:dyDescent="0.3">
      <c r="A521" s="2"/>
      <c r="B521" s="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</row>
    <row r="522" spans="1:164" ht="18.75" x14ac:dyDescent="0.3">
      <c r="A522" s="2"/>
      <c r="B522" s="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</row>
    <row r="523" spans="1:164" ht="18.75" x14ac:dyDescent="0.3">
      <c r="A523" s="2"/>
      <c r="B523" s="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</row>
    <row r="524" spans="1:164" ht="18.75" x14ac:dyDescent="0.3">
      <c r="A524" s="2"/>
      <c r="B524" s="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</row>
    <row r="525" spans="1:164" ht="18.75" x14ac:dyDescent="0.3">
      <c r="A525" s="2"/>
      <c r="B525" s="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</row>
    <row r="526" spans="1:164" ht="18.75" x14ac:dyDescent="0.3">
      <c r="A526" s="2"/>
      <c r="B526" s="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</row>
    <row r="527" spans="1:164" ht="18.75" x14ac:dyDescent="0.3">
      <c r="A527" s="2"/>
      <c r="B527" s="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</row>
    <row r="528" spans="1:164" ht="18.75" x14ac:dyDescent="0.3">
      <c r="A528" s="2"/>
      <c r="B528" s="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</row>
    <row r="529" spans="1:164" ht="18.75" x14ac:dyDescent="0.3">
      <c r="A529" s="2"/>
      <c r="B529" s="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</row>
    <row r="530" spans="1:164" ht="18.75" x14ac:dyDescent="0.3">
      <c r="A530" s="2"/>
      <c r="B530" s="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</row>
    <row r="531" spans="1:164" ht="18.75" x14ac:dyDescent="0.3">
      <c r="A531" s="2"/>
      <c r="B531" s="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</row>
    <row r="532" spans="1:164" ht="18.75" x14ac:dyDescent="0.3">
      <c r="A532" s="2"/>
      <c r="B532" s="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</row>
    <row r="533" spans="1:164" ht="18.75" x14ac:dyDescent="0.3">
      <c r="A533" s="2"/>
      <c r="B533" s="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</row>
    <row r="534" spans="1:164" ht="18.75" x14ac:dyDescent="0.3">
      <c r="A534" s="2"/>
      <c r="B534" s="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</row>
    <row r="535" spans="1:164" ht="18.75" x14ac:dyDescent="0.3">
      <c r="A535" s="2"/>
      <c r="B535" s="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</row>
    <row r="536" spans="1:164" ht="18.75" x14ac:dyDescent="0.3">
      <c r="A536" s="2"/>
      <c r="B536" s="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</row>
    <row r="537" spans="1:164" ht="18.75" x14ac:dyDescent="0.3">
      <c r="A537" s="2"/>
      <c r="B537" s="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</row>
    <row r="538" spans="1:164" ht="18.75" x14ac:dyDescent="0.3">
      <c r="A538" s="2"/>
      <c r="B538" s="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</row>
    <row r="539" spans="1:164" ht="18.75" x14ac:dyDescent="0.3">
      <c r="A539" s="2"/>
      <c r="B539" s="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</row>
    <row r="540" spans="1:164" ht="18.75" x14ac:dyDescent="0.3">
      <c r="A540" s="2"/>
      <c r="B540" s="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</row>
    <row r="541" spans="1:164" ht="18.75" x14ac:dyDescent="0.3">
      <c r="A541" s="2"/>
      <c r="B541" s="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</row>
    <row r="542" spans="1:164" ht="18.75" x14ac:dyDescent="0.3">
      <c r="A542" s="2"/>
      <c r="B542" s="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</row>
    <row r="543" spans="1:164" ht="18.75" x14ac:dyDescent="0.3">
      <c r="A543" s="2"/>
      <c r="B543" s="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</row>
    <row r="544" spans="1:164" ht="18.75" x14ac:dyDescent="0.3">
      <c r="A544" s="2"/>
      <c r="B544" s="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</row>
    <row r="545" spans="1:164" ht="18.75" x14ac:dyDescent="0.3">
      <c r="A545" s="2"/>
      <c r="B545" s="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</row>
    <row r="546" spans="1:164" ht="18.75" x14ac:dyDescent="0.3">
      <c r="A546" s="2"/>
      <c r="B546" s="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</row>
    <row r="547" spans="1:164" ht="18.75" x14ac:dyDescent="0.3">
      <c r="A547" s="2"/>
      <c r="B547" s="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</row>
    <row r="548" spans="1:164" ht="18.75" x14ac:dyDescent="0.3">
      <c r="A548" s="2"/>
      <c r="B548" s="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</row>
    <row r="549" spans="1:164" ht="18.75" x14ac:dyDescent="0.3">
      <c r="A549" s="2"/>
      <c r="B549" s="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</row>
    <row r="550" spans="1:164" ht="18.75" x14ac:dyDescent="0.3">
      <c r="A550" s="2"/>
      <c r="B550" s="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</row>
    <row r="551" spans="1:164" ht="18.75" x14ac:dyDescent="0.3">
      <c r="A551" s="2"/>
      <c r="B551" s="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</row>
    <row r="552" spans="1:164" ht="18.75" x14ac:dyDescent="0.3">
      <c r="A552" s="2"/>
      <c r="B552" s="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</row>
    <row r="553" spans="1:164" ht="18.75" x14ac:dyDescent="0.3">
      <c r="A553" s="2"/>
      <c r="B553" s="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</row>
    <row r="554" spans="1:164" ht="18.75" x14ac:dyDescent="0.3">
      <c r="A554" s="2"/>
      <c r="B554" s="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</row>
    <row r="555" spans="1:164" ht="18.75" x14ac:dyDescent="0.3">
      <c r="A555" s="2"/>
      <c r="B555" s="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</row>
    <row r="556" spans="1:164" ht="18.75" x14ac:dyDescent="0.3">
      <c r="A556" s="2"/>
      <c r="B556" s="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</row>
    <row r="557" spans="1:164" ht="18.75" x14ac:dyDescent="0.3">
      <c r="A557" s="2"/>
      <c r="B557" s="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</row>
    <row r="558" spans="1:164" ht="18.75" x14ac:dyDescent="0.3">
      <c r="A558" s="2"/>
      <c r="B558" s="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</row>
    <row r="559" spans="1:164" ht="18.75" x14ac:dyDescent="0.3">
      <c r="A559" s="2"/>
      <c r="B559" s="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</row>
    <row r="560" spans="1:164" ht="18.75" x14ac:dyDescent="0.3">
      <c r="A560" s="2"/>
      <c r="B560" s="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</row>
    <row r="561" spans="1:164" ht="18.75" x14ac:dyDescent="0.3">
      <c r="A561" s="2"/>
      <c r="B561" s="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</row>
    <row r="562" spans="1:164" ht="18.75" x14ac:dyDescent="0.3">
      <c r="A562" s="2"/>
      <c r="B562" s="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</row>
    <row r="563" spans="1:164" ht="18.75" x14ac:dyDescent="0.3">
      <c r="A563" s="2"/>
      <c r="B563" s="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  <c r="FE563" s="2"/>
      <c r="FF563" s="2"/>
      <c r="FG563" s="2"/>
      <c r="FH563" s="2"/>
    </row>
    <row r="564" spans="1:164" ht="18.75" x14ac:dyDescent="0.3">
      <c r="A564" s="2"/>
      <c r="B564" s="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  <c r="FF564" s="2"/>
      <c r="FG564" s="2"/>
      <c r="FH564" s="2"/>
    </row>
    <row r="565" spans="1:164" ht="18.75" x14ac:dyDescent="0.3">
      <c r="A565" s="2"/>
      <c r="B565" s="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  <c r="FF565" s="2"/>
      <c r="FG565" s="2"/>
      <c r="FH565" s="2"/>
    </row>
    <row r="566" spans="1:164" ht="18.75" x14ac:dyDescent="0.3">
      <c r="A566" s="2"/>
      <c r="B566" s="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  <c r="FE566" s="2"/>
      <c r="FF566" s="2"/>
      <c r="FG566" s="2"/>
      <c r="FH566" s="2"/>
    </row>
    <row r="567" spans="1:164" ht="18.75" x14ac:dyDescent="0.3">
      <c r="A567" s="2"/>
      <c r="B567" s="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  <c r="FE567" s="2"/>
      <c r="FF567" s="2"/>
      <c r="FG567" s="2"/>
      <c r="FH567" s="2"/>
    </row>
    <row r="568" spans="1:164" ht="18.75" x14ac:dyDescent="0.3">
      <c r="A568" s="2"/>
      <c r="B568" s="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  <c r="FE568" s="2"/>
      <c r="FF568" s="2"/>
      <c r="FG568" s="2"/>
      <c r="FH568" s="2"/>
    </row>
    <row r="569" spans="1:164" ht="18.75" x14ac:dyDescent="0.3">
      <c r="A569" s="2"/>
      <c r="B569" s="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  <c r="FF569" s="2"/>
      <c r="FG569" s="2"/>
      <c r="FH569" s="2"/>
    </row>
    <row r="570" spans="1:164" ht="18.75" x14ac:dyDescent="0.3">
      <c r="A570" s="2"/>
      <c r="B570" s="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  <c r="FE570" s="2"/>
      <c r="FF570" s="2"/>
      <c r="FG570" s="2"/>
      <c r="FH570" s="2"/>
    </row>
    <row r="571" spans="1:164" ht="18.75" x14ac:dyDescent="0.3">
      <c r="A571" s="2"/>
      <c r="B571" s="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</row>
    <row r="572" spans="1:164" ht="18.75" x14ac:dyDescent="0.3">
      <c r="A572" s="2"/>
      <c r="B572" s="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  <c r="FF572" s="2"/>
      <c r="FG572" s="2"/>
      <c r="FH572" s="2"/>
    </row>
    <row r="573" spans="1:164" ht="18.75" x14ac:dyDescent="0.3">
      <c r="A573" s="2"/>
      <c r="B573" s="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</row>
    <row r="574" spans="1:164" ht="18.75" x14ac:dyDescent="0.3">
      <c r="A574" s="2"/>
      <c r="B574" s="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</row>
    <row r="575" spans="1:164" ht="18.75" x14ac:dyDescent="0.3">
      <c r="A575" s="2"/>
      <c r="B575" s="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</row>
    <row r="576" spans="1:164" ht="18.75" x14ac:dyDescent="0.3">
      <c r="A576" s="2"/>
      <c r="B576" s="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</row>
    <row r="577" spans="1:164" ht="18.75" x14ac:dyDescent="0.3">
      <c r="A577" s="2"/>
      <c r="B577" s="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</row>
    <row r="578" spans="1:164" ht="18.75" x14ac:dyDescent="0.3">
      <c r="A578" s="2"/>
      <c r="B578" s="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</row>
    <row r="579" spans="1:164" ht="18.75" x14ac:dyDescent="0.3">
      <c r="A579" s="2"/>
      <c r="B579" s="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</row>
    <row r="580" spans="1:164" ht="18.75" x14ac:dyDescent="0.3">
      <c r="A580" s="2"/>
      <c r="B580" s="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</row>
    <row r="581" spans="1:164" ht="18.75" x14ac:dyDescent="0.3">
      <c r="A581" s="2"/>
      <c r="B581" s="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</row>
    <row r="582" spans="1:164" ht="18.75" x14ac:dyDescent="0.3">
      <c r="A582" s="2"/>
      <c r="B582" s="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</row>
    <row r="583" spans="1:164" ht="18.75" x14ac:dyDescent="0.3">
      <c r="A583" s="2"/>
      <c r="B583" s="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</row>
    <row r="584" spans="1:164" ht="18.75" x14ac:dyDescent="0.3">
      <c r="A584" s="2"/>
      <c r="B584" s="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</row>
    <row r="585" spans="1:164" ht="18.75" x14ac:dyDescent="0.3">
      <c r="A585" s="2"/>
      <c r="B585" s="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</row>
    <row r="586" spans="1:164" ht="18.75" x14ac:dyDescent="0.3">
      <c r="A586" s="2"/>
      <c r="B586" s="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</row>
    <row r="587" spans="1:164" ht="18.75" x14ac:dyDescent="0.3">
      <c r="A587" s="2"/>
      <c r="B587" s="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  <c r="FF587" s="2"/>
      <c r="FG587" s="2"/>
      <c r="FH587" s="2"/>
    </row>
    <row r="588" spans="1:164" ht="18.75" x14ac:dyDescent="0.3">
      <c r="A588" s="2"/>
      <c r="B588" s="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</row>
    <row r="589" spans="1:164" ht="18.75" x14ac:dyDescent="0.3">
      <c r="A589" s="2"/>
      <c r="B589" s="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</row>
    <row r="590" spans="1:164" ht="18.75" x14ac:dyDescent="0.3">
      <c r="A590" s="2"/>
      <c r="B590" s="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</row>
    <row r="591" spans="1:164" ht="18.75" x14ac:dyDescent="0.3">
      <c r="A591" s="2"/>
      <c r="B591" s="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  <c r="FE591" s="2"/>
      <c r="FF591" s="2"/>
      <c r="FG591" s="2"/>
      <c r="FH591" s="2"/>
    </row>
    <row r="592" spans="1:164" ht="18.75" x14ac:dyDescent="0.3">
      <c r="A592" s="2"/>
      <c r="B592" s="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  <c r="FE592" s="2"/>
      <c r="FF592" s="2"/>
      <c r="FG592" s="2"/>
      <c r="FH592" s="2"/>
    </row>
    <row r="593" spans="1:164" ht="18.75" x14ac:dyDescent="0.3">
      <c r="A593" s="2"/>
      <c r="B593" s="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  <c r="FE593" s="2"/>
      <c r="FF593" s="2"/>
      <c r="FG593" s="2"/>
      <c r="FH593" s="2"/>
    </row>
    <row r="594" spans="1:164" ht="18.75" x14ac:dyDescent="0.3">
      <c r="A594" s="2"/>
      <c r="B594" s="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  <c r="FE594" s="2"/>
      <c r="FF594" s="2"/>
      <c r="FG594" s="2"/>
      <c r="FH594" s="2"/>
    </row>
    <row r="595" spans="1:164" ht="18.75" x14ac:dyDescent="0.3">
      <c r="A595" s="2"/>
      <c r="B595" s="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  <c r="FE595" s="2"/>
      <c r="FF595" s="2"/>
      <c r="FG595" s="2"/>
      <c r="FH595" s="2"/>
    </row>
    <row r="596" spans="1:164" ht="18.75" x14ac:dyDescent="0.3">
      <c r="A596" s="2"/>
      <c r="B596" s="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  <c r="FE596" s="2"/>
      <c r="FF596" s="2"/>
      <c r="FG596" s="2"/>
      <c r="FH596" s="2"/>
    </row>
    <row r="597" spans="1:164" ht="18.75" x14ac:dyDescent="0.3">
      <c r="A597" s="2"/>
      <c r="B597" s="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</row>
    <row r="598" spans="1:164" ht="18.75" x14ac:dyDescent="0.3">
      <c r="A598" s="2"/>
      <c r="B598" s="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  <c r="FE598" s="2"/>
      <c r="FF598" s="2"/>
      <c r="FG598" s="2"/>
      <c r="FH598" s="2"/>
    </row>
    <row r="599" spans="1:164" ht="18.75" x14ac:dyDescent="0.3">
      <c r="A599" s="2"/>
      <c r="B599" s="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  <c r="FE599" s="2"/>
      <c r="FF599" s="2"/>
      <c r="FG599" s="2"/>
      <c r="FH599" s="2"/>
    </row>
    <row r="600" spans="1:164" ht="18.75" x14ac:dyDescent="0.3">
      <c r="A600" s="2"/>
      <c r="B600" s="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  <c r="FE600" s="2"/>
      <c r="FF600" s="2"/>
      <c r="FG600" s="2"/>
      <c r="FH600" s="2"/>
    </row>
    <row r="601" spans="1:164" ht="18.75" x14ac:dyDescent="0.3">
      <c r="A601" s="2"/>
      <c r="B601" s="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  <c r="FE601" s="2"/>
      <c r="FF601" s="2"/>
      <c r="FG601" s="2"/>
      <c r="FH601" s="2"/>
    </row>
    <row r="602" spans="1:164" ht="18.75" x14ac:dyDescent="0.3">
      <c r="A602" s="2"/>
      <c r="B602" s="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  <c r="FE602" s="2"/>
      <c r="FF602" s="2"/>
      <c r="FG602" s="2"/>
      <c r="FH602" s="2"/>
    </row>
    <row r="603" spans="1:164" ht="18.75" x14ac:dyDescent="0.3">
      <c r="A603" s="2"/>
      <c r="B603" s="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  <c r="FF603" s="2"/>
      <c r="FG603" s="2"/>
      <c r="FH603" s="2"/>
    </row>
    <row r="604" spans="1:164" ht="18.75" x14ac:dyDescent="0.3">
      <c r="A604" s="2"/>
      <c r="B604" s="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</row>
    <row r="605" spans="1:164" ht="18.75" x14ac:dyDescent="0.3">
      <c r="A605" s="2"/>
      <c r="B605" s="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  <c r="FF605" s="2"/>
      <c r="FG605" s="2"/>
      <c r="FH605" s="2"/>
    </row>
    <row r="606" spans="1:164" ht="18.75" x14ac:dyDescent="0.3">
      <c r="A606" s="2"/>
      <c r="B606" s="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  <c r="FF606" s="2"/>
      <c r="FG606" s="2"/>
      <c r="FH606" s="2"/>
    </row>
    <row r="607" spans="1:164" ht="18.75" x14ac:dyDescent="0.3">
      <c r="A607" s="2"/>
      <c r="B607" s="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  <c r="FE607" s="2"/>
      <c r="FF607" s="2"/>
      <c r="FG607" s="2"/>
      <c r="FH607" s="2"/>
    </row>
    <row r="608" spans="1:164" ht="18.75" x14ac:dyDescent="0.3">
      <c r="A608" s="2"/>
      <c r="B608" s="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  <c r="FE608" s="2"/>
      <c r="FF608" s="2"/>
      <c r="FG608" s="2"/>
      <c r="FH608" s="2"/>
    </row>
    <row r="609" spans="1:164" ht="18.75" x14ac:dyDescent="0.3">
      <c r="A609" s="2"/>
      <c r="B609" s="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  <c r="FE609" s="2"/>
      <c r="FF609" s="2"/>
      <c r="FG609" s="2"/>
      <c r="FH609" s="2"/>
    </row>
    <row r="610" spans="1:164" ht="18.75" x14ac:dyDescent="0.3">
      <c r="A610" s="2"/>
      <c r="B610" s="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  <c r="FE610" s="2"/>
      <c r="FF610" s="2"/>
      <c r="FG610" s="2"/>
      <c r="FH610" s="2"/>
    </row>
    <row r="611" spans="1:164" ht="18.75" x14ac:dyDescent="0.3">
      <c r="A611" s="2"/>
      <c r="B611" s="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  <c r="FF611" s="2"/>
      <c r="FG611" s="2"/>
      <c r="FH611" s="2"/>
    </row>
    <row r="612" spans="1:164" ht="18.75" x14ac:dyDescent="0.3">
      <c r="A612" s="2"/>
      <c r="B612" s="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  <c r="FE612" s="2"/>
      <c r="FF612" s="2"/>
      <c r="FG612" s="2"/>
      <c r="FH612" s="2"/>
    </row>
    <row r="613" spans="1:164" ht="18.75" x14ac:dyDescent="0.3">
      <c r="A613" s="2"/>
      <c r="B613" s="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  <c r="FF613" s="2"/>
      <c r="FG613" s="2"/>
      <c r="FH613" s="2"/>
    </row>
    <row r="614" spans="1:164" ht="18.75" x14ac:dyDescent="0.3">
      <c r="A614" s="2"/>
      <c r="B614" s="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  <c r="FE614" s="2"/>
      <c r="FF614" s="2"/>
      <c r="FG614" s="2"/>
      <c r="FH614" s="2"/>
    </row>
    <row r="615" spans="1:164" ht="18.75" x14ac:dyDescent="0.3">
      <c r="A615" s="2"/>
      <c r="B615" s="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  <c r="FE615" s="2"/>
      <c r="FF615" s="2"/>
      <c r="FG615" s="2"/>
      <c r="FH615" s="2"/>
    </row>
    <row r="616" spans="1:164" ht="18.75" x14ac:dyDescent="0.3">
      <c r="A616" s="2"/>
      <c r="B616" s="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  <c r="FE616" s="2"/>
      <c r="FF616" s="2"/>
      <c r="FG616" s="2"/>
      <c r="FH616" s="2"/>
    </row>
    <row r="617" spans="1:164" ht="18.75" x14ac:dyDescent="0.3">
      <c r="A617" s="2"/>
      <c r="B617" s="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  <c r="FF617" s="2"/>
      <c r="FG617" s="2"/>
      <c r="FH617" s="2"/>
    </row>
    <row r="618" spans="1:164" ht="18.75" x14ac:dyDescent="0.3">
      <c r="A618" s="2"/>
      <c r="B618" s="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  <c r="FE618" s="2"/>
      <c r="FF618" s="2"/>
      <c r="FG618" s="2"/>
      <c r="FH618" s="2"/>
    </row>
    <row r="619" spans="1:164" ht="18.75" x14ac:dyDescent="0.3">
      <c r="A619" s="2"/>
      <c r="B619" s="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  <c r="FE619" s="2"/>
      <c r="FF619" s="2"/>
      <c r="FG619" s="2"/>
      <c r="FH619" s="2"/>
    </row>
    <row r="620" spans="1:164" ht="18.75" x14ac:dyDescent="0.3">
      <c r="A620" s="2"/>
      <c r="B620" s="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  <c r="FE620" s="2"/>
      <c r="FF620" s="2"/>
      <c r="FG620" s="2"/>
      <c r="FH620" s="2"/>
    </row>
    <row r="621" spans="1:164" ht="18.75" x14ac:dyDescent="0.3">
      <c r="A621" s="2"/>
      <c r="B621" s="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  <c r="FE621" s="2"/>
      <c r="FF621" s="2"/>
      <c r="FG621" s="2"/>
      <c r="FH621" s="2"/>
    </row>
    <row r="622" spans="1:164" ht="18.75" x14ac:dyDescent="0.3">
      <c r="A622" s="2"/>
      <c r="B622" s="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  <c r="FE622" s="2"/>
      <c r="FF622" s="2"/>
      <c r="FG622" s="2"/>
      <c r="FH622" s="2"/>
    </row>
    <row r="623" spans="1:164" ht="18.75" x14ac:dyDescent="0.3">
      <c r="A623" s="2"/>
      <c r="B623" s="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  <c r="FE623" s="2"/>
      <c r="FF623" s="2"/>
      <c r="FG623" s="2"/>
      <c r="FH623" s="2"/>
    </row>
    <row r="624" spans="1:164" ht="18.75" x14ac:dyDescent="0.3">
      <c r="A624" s="2"/>
      <c r="B624" s="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  <c r="FE624" s="2"/>
      <c r="FF624" s="2"/>
      <c r="FG624" s="2"/>
      <c r="FH624" s="2"/>
    </row>
    <row r="625" spans="1:164" ht="18.75" x14ac:dyDescent="0.3">
      <c r="A625" s="2"/>
      <c r="B625" s="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  <c r="FF625" s="2"/>
      <c r="FG625" s="2"/>
      <c r="FH625" s="2"/>
    </row>
    <row r="626" spans="1:164" ht="18.75" x14ac:dyDescent="0.3">
      <c r="A626" s="2"/>
      <c r="B626" s="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  <c r="FE626" s="2"/>
      <c r="FF626" s="2"/>
      <c r="FG626" s="2"/>
      <c r="FH626" s="2"/>
    </row>
    <row r="627" spans="1:164" ht="18.75" x14ac:dyDescent="0.3">
      <c r="A627" s="2"/>
      <c r="B627" s="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  <c r="FE627" s="2"/>
      <c r="FF627" s="2"/>
      <c r="FG627" s="2"/>
      <c r="FH627" s="2"/>
    </row>
    <row r="628" spans="1:164" ht="18.75" x14ac:dyDescent="0.3">
      <c r="A628" s="2"/>
      <c r="B628" s="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  <c r="FE628" s="2"/>
      <c r="FF628" s="2"/>
      <c r="FG628" s="2"/>
      <c r="FH628" s="2"/>
    </row>
    <row r="629" spans="1:164" ht="18.75" x14ac:dyDescent="0.3">
      <c r="A629" s="2"/>
      <c r="B629" s="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  <c r="FE629" s="2"/>
      <c r="FF629" s="2"/>
      <c r="FG629" s="2"/>
      <c r="FH629" s="2"/>
    </row>
    <row r="630" spans="1:164" ht="18.75" x14ac:dyDescent="0.3">
      <c r="A630" s="2"/>
      <c r="B630" s="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  <c r="FE630" s="2"/>
      <c r="FF630" s="2"/>
      <c r="FG630" s="2"/>
      <c r="FH630" s="2"/>
    </row>
    <row r="631" spans="1:164" ht="18.75" x14ac:dyDescent="0.3">
      <c r="A631" s="2"/>
      <c r="B631" s="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  <c r="FE631" s="2"/>
      <c r="FF631" s="2"/>
      <c r="FG631" s="2"/>
      <c r="FH631" s="2"/>
    </row>
    <row r="632" spans="1:164" ht="18.75" x14ac:dyDescent="0.3">
      <c r="A632" s="2"/>
      <c r="B632" s="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  <c r="FE632" s="2"/>
      <c r="FF632" s="2"/>
      <c r="FG632" s="2"/>
      <c r="FH632" s="2"/>
    </row>
    <row r="633" spans="1:164" ht="18.75" x14ac:dyDescent="0.3">
      <c r="A633" s="2"/>
      <c r="B633" s="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  <c r="FE633" s="2"/>
      <c r="FF633" s="2"/>
      <c r="FG633" s="2"/>
      <c r="FH633" s="2"/>
    </row>
    <row r="634" spans="1:164" ht="18.75" x14ac:dyDescent="0.3">
      <c r="A634" s="2"/>
      <c r="B634" s="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  <c r="FE634" s="2"/>
      <c r="FF634" s="2"/>
      <c r="FG634" s="2"/>
      <c r="FH634" s="2"/>
    </row>
    <row r="635" spans="1:164" ht="18.75" x14ac:dyDescent="0.3">
      <c r="A635" s="2"/>
      <c r="B635" s="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/>
      <c r="FH635" s="2"/>
    </row>
    <row r="636" spans="1:164" ht="18.75" x14ac:dyDescent="0.3">
      <c r="A636" s="2"/>
      <c r="B636" s="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</row>
    <row r="637" spans="1:164" ht="18.75" x14ac:dyDescent="0.3">
      <c r="A637" s="2"/>
      <c r="B637" s="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  <c r="FE637" s="2"/>
      <c r="FF637" s="2"/>
      <c r="FG637" s="2"/>
      <c r="FH637" s="2"/>
    </row>
    <row r="638" spans="1:164" ht="18.75" x14ac:dyDescent="0.3">
      <c r="A638" s="2"/>
      <c r="B638" s="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  <c r="FE638" s="2"/>
      <c r="FF638" s="2"/>
      <c r="FG638" s="2"/>
      <c r="FH638" s="2"/>
    </row>
    <row r="639" spans="1:164" ht="18.75" x14ac:dyDescent="0.3">
      <c r="A639" s="2"/>
      <c r="B639" s="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  <c r="FE639" s="2"/>
      <c r="FF639" s="2"/>
      <c r="FG639" s="2"/>
      <c r="FH639" s="2"/>
    </row>
    <row r="640" spans="1:164" ht="18.75" x14ac:dyDescent="0.3">
      <c r="A640" s="2"/>
      <c r="B640" s="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  <c r="FE640" s="2"/>
      <c r="FF640" s="2"/>
      <c r="FG640" s="2"/>
      <c r="FH640" s="2"/>
    </row>
    <row r="641" spans="1:164" ht="18.75" x14ac:dyDescent="0.3">
      <c r="A641" s="2"/>
      <c r="B641" s="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  <c r="FE641" s="2"/>
      <c r="FF641" s="2"/>
      <c r="FG641" s="2"/>
      <c r="FH641" s="2"/>
    </row>
    <row r="642" spans="1:164" ht="18.75" x14ac:dyDescent="0.3">
      <c r="A642" s="2"/>
      <c r="B642" s="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  <c r="FE642" s="2"/>
      <c r="FF642" s="2"/>
      <c r="FG642" s="2"/>
      <c r="FH642" s="2"/>
    </row>
    <row r="643" spans="1:164" ht="18.75" x14ac:dyDescent="0.3">
      <c r="A643" s="2"/>
      <c r="B643" s="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  <c r="FE643" s="2"/>
      <c r="FF643" s="2"/>
      <c r="FG643" s="2"/>
      <c r="FH643" s="2"/>
    </row>
    <row r="644" spans="1:164" ht="18.75" x14ac:dyDescent="0.3">
      <c r="A644" s="2"/>
      <c r="B644" s="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  <c r="FE644" s="2"/>
      <c r="FF644" s="2"/>
      <c r="FG644" s="2"/>
      <c r="FH644" s="2"/>
    </row>
    <row r="645" spans="1:164" ht="18.75" x14ac:dyDescent="0.3">
      <c r="A645" s="2"/>
      <c r="B645" s="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  <c r="FE645" s="2"/>
      <c r="FF645" s="2"/>
      <c r="FG645" s="2"/>
      <c r="FH645" s="2"/>
    </row>
    <row r="646" spans="1:164" ht="18.75" x14ac:dyDescent="0.3">
      <c r="A646" s="2"/>
      <c r="B646" s="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  <c r="FE646" s="2"/>
      <c r="FF646" s="2"/>
      <c r="FG646" s="2"/>
      <c r="FH646" s="2"/>
    </row>
    <row r="647" spans="1:164" ht="18.75" x14ac:dyDescent="0.3">
      <c r="A647" s="2"/>
      <c r="B647" s="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  <c r="FE647" s="2"/>
      <c r="FF647" s="2"/>
      <c r="FG647" s="2"/>
      <c r="FH647" s="2"/>
    </row>
    <row r="648" spans="1:164" ht="18.75" x14ac:dyDescent="0.3">
      <c r="A648" s="2"/>
      <c r="B648" s="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  <c r="FE648" s="2"/>
      <c r="FF648" s="2"/>
      <c r="FG648" s="2"/>
      <c r="FH648" s="2"/>
    </row>
    <row r="649" spans="1:164" ht="18.75" x14ac:dyDescent="0.3">
      <c r="A649" s="2"/>
      <c r="B649" s="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  <c r="FE649" s="2"/>
      <c r="FF649" s="2"/>
      <c r="FG649" s="2"/>
      <c r="FH649" s="2"/>
    </row>
    <row r="650" spans="1:164" ht="18.75" x14ac:dyDescent="0.3">
      <c r="A650" s="2"/>
      <c r="B650" s="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  <c r="FE650" s="2"/>
      <c r="FF650" s="2"/>
      <c r="FG650" s="2"/>
      <c r="FH650" s="2"/>
    </row>
    <row r="651" spans="1:164" ht="18.75" x14ac:dyDescent="0.3">
      <c r="A651" s="2"/>
      <c r="B651" s="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  <c r="FE651" s="2"/>
      <c r="FF651" s="2"/>
      <c r="FG651" s="2"/>
      <c r="FH651" s="2"/>
    </row>
    <row r="652" spans="1:164" ht="18.75" x14ac:dyDescent="0.3">
      <c r="A652" s="2"/>
      <c r="B652" s="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  <c r="FE652" s="2"/>
      <c r="FF652" s="2"/>
      <c r="FG652" s="2"/>
      <c r="FH652" s="2"/>
    </row>
    <row r="653" spans="1:164" ht="18.75" x14ac:dyDescent="0.3">
      <c r="A653" s="2"/>
      <c r="B653" s="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  <c r="FE653" s="2"/>
      <c r="FF653" s="2"/>
      <c r="FG653" s="2"/>
      <c r="FH653" s="2"/>
    </row>
    <row r="654" spans="1:164" ht="18.75" x14ac:dyDescent="0.3">
      <c r="A654" s="2"/>
      <c r="B654" s="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  <c r="FE654" s="2"/>
      <c r="FF654" s="2"/>
      <c r="FG654" s="2"/>
      <c r="FH654" s="2"/>
    </row>
    <row r="655" spans="1:164" ht="18.75" x14ac:dyDescent="0.3">
      <c r="A655" s="2"/>
      <c r="B655" s="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  <c r="FE655" s="2"/>
      <c r="FF655" s="2"/>
      <c r="FG655" s="2"/>
      <c r="FH655" s="2"/>
    </row>
    <row r="656" spans="1:164" ht="18.75" x14ac:dyDescent="0.3">
      <c r="A656" s="2"/>
      <c r="B656" s="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  <c r="FE656" s="2"/>
      <c r="FF656" s="2"/>
      <c r="FG656" s="2"/>
      <c r="FH656" s="2"/>
    </row>
    <row r="657" spans="1:164" ht="18.75" x14ac:dyDescent="0.3">
      <c r="A657" s="2"/>
      <c r="B657" s="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  <c r="FE657" s="2"/>
      <c r="FF657" s="2"/>
      <c r="FG657" s="2"/>
      <c r="FH657" s="2"/>
    </row>
    <row r="658" spans="1:164" ht="18.75" x14ac:dyDescent="0.3">
      <c r="A658" s="2"/>
      <c r="B658" s="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  <c r="FE658" s="2"/>
      <c r="FF658" s="2"/>
      <c r="FG658" s="2"/>
      <c r="FH658" s="2"/>
    </row>
    <row r="659" spans="1:164" ht="18.75" x14ac:dyDescent="0.3">
      <c r="A659" s="2"/>
      <c r="B659" s="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  <c r="FE659" s="2"/>
      <c r="FF659" s="2"/>
      <c r="FG659" s="2"/>
      <c r="FH659" s="2"/>
    </row>
    <row r="660" spans="1:164" ht="18.75" x14ac:dyDescent="0.3">
      <c r="A660" s="2"/>
      <c r="B660" s="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  <c r="FE660" s="2"/>
      <c r="FF660" s="2"/>
      <c r="FG660" s="2"/>
      <c r="FH660" s="2"/>
    </row>
    <row r="661" spans="1:164" ht="18.75" x14ac:dyDescent="0.3">
      <c r="A661" s="2"/>
      <c r="B661" s="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  <c r="FE661" s="2"/>
      <c r="FF661" s="2"/>
      <c r="FG661" s="2"/>
      <c r="FH661" s="2"/>
    </row>
    <row r="662" spans="1:164" ht="18.75" x14ac:dyDescent="0.3">
      <c r="A662" s="2"/>
      <c r="B662" s="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  <c r="FE662" s="2"/>
      <c r="FF662" s="2"/>
      <c r="FG662" s="2"/>
      <c r="FH662" s="2"/>
    </row>
    <row r="663" spans="1:164" ht="18.75" x14ac:dyDescent="0.3">
      <c r="A663" s="2"/>
      <c r="B663" s="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  <c r="FE663" s="2"/>
      <c r="FF663" s="2"/>
      <c r="FG663" s="2"/>
      <c r="FH663" s="2"/>
    </row>
    <row r="664" spans="1:164" ht="18.75" x14ac:dyDescent="0.3">
      <c r="A664" s="2"/>
      <c r="B664" s="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  <c r="FE664" s="2"/>
      <c r="FF664" s="2"/>
      <c r="FG664" s="2"/>
      <c r="FH664" s="2"/>
    </row>
    <row r="665" spans="1:164" ht="18.75" x14ac:dyDescent="0.3">
      <c r="A665" s="2"/>
      <c r="B665" s="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  <c r="FE665" s="2"/>
      <c r="FF665" s="2"/>
      <c r="FG665" s="2"/>
      <c r="FH665" s="2"/>
    </row>
    <row r="666" spans="1:164" ht="18.75" x14ac:dyDescent="0.3">
      <c r="A666" s="2"/>
      <c r="B666" s="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  <c r="FE666" s="2"/>
      <c r="FF666" s="2"/>
      <c r="FG666" s="2"/>
      <c r="FH666" s="2"/>
    </row>
    <row r="667" spans="1:164" ht="18.75" x14ac:dyDescent="0.3">
      <c r="A667" s="2"/>
      <c r="B667" s="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  <c r="FE667" s="2"/>
      <c r="FF667" s="2"/>
      <c r="FG667" s="2"/>
      <c r="FH667" s="2"/>
    </row>
    <row r="668" spans="1:164" ht="18.75" x14ac:dyDescent="0.3">
      <c r="A668" s="2"/>
      <c r="B668" s="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  <c r="FE668" s="2"/>
      <c r="FF668" s="2"/>
      <c r="FG668" s="2"/>
      <c r="FH668" s="2"/>
    </row>
    <row r="669" spans="1:164" ht="18.75" x14ac:dyDescent="0.3">
      <c r="A669" s="2"/>
      <c r="B669" s="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  <c r="FE669" s="2"/>
      <c r="FF669" s="2"/>
      <c r="FG669" s="2"/>
      <c r="FH669" s="2"/>
    </row>
    <row r="670" spans="1:164" ht="18.75" x14ac:dyDescent="0.3">
      <c r="A670" s="2"/>
      <c r="B670" s="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  <c r="FE670" s="2"/>
      <c r="FF670" s="2"/>
      <c r="FG670" s="2"/>
      <c r="FH670" s="2"/>
    </row>
    <row r="671" spans="1:164" ht="18.75" x14ac:dyDescent="0.3">
      <c r="A671" s="2"/>
      <c r="B671" s="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  <c r="FE671" s="2"/>
      <c r="FF671" s="2"/>
      <c r="FG671" s="2"/>
      <c r="FH671" s="2"/>
    </row>
    <row r="672" spans="1:164" ht="18.75" x14ac:dyDescent="0.3">
      <c r="A672" s="2"/>
      <c r="B672" s="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  <c r="FE672" s="2"/>
      <c r="FF672" s="2"/>
      <c r="FG672" s="2"/>
      <c r="FH672" s="2"/>
    </row>
    <row r="673" spans="1:164" ht="18.75" x14ac:dyDescent="0.3">
      <c r="A673" s="2"/>
      <c r="B673" s="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  <c r="FE673" s="2"/>
      <c r="FF673" s="2"/>
      <c r="FG673" s="2"/>
      <c r="FH673" s="2"/>
    </row>
    <row r="674" spans="1:164" ht="18.75" x14ac:dyDescent="0.3">
      <c r="A674" s="2"/>
      <c r="B674" s="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  <c r="FE674" s="2"/>
      <c r="FF674" s="2"/>
      <c r="FG674" s="2"/>
      <c r="FH674" s="2"/>
    </row>
    <row r="675" spans="1:164" ht="18.75" x14ac:dyDescent="0.3">
      <c r="A675" s="2"/>
      <c r="B675" s="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  <c r="FE675" s="2"/>
      <c r="FF675" s="2"/>
      <c r="FG675" s="2"/>
      <c r="FH675" s="2"/>
    </row>
    <row r="676" spans="1:164" ht="18.75" x14ac:dyDescent="0.3">
      <c r="A676" s="2"/>
      <c r="B676" s="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  <c r="FE676" s="2"/>
      <c r="FF676" s="2"/>
      <c r="FG676" s="2"/>
      <c r="FH676" s="2"/>
    </row>
    <row r="677" spans="1:164" ht="18.75" x14ac:dyDescent="0.3">
      <c r="A677" s="2"/>
      <c r="B677" s="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</row>
    <row r="678" spans="1:164" ht="18.75" x14ac:dyDescent="0.3">
      <c r="A678" s="2"/>
      <c r="B678" s="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  <c r="FE678" s="2"/>
      <c r="FF678" s="2"/>
      <c r="FG678" s="2"/>
      <c r="FH678" s="2"/>
    </row>
    <row r="679" spans="1:164" ht="18.75" x14ac:dyDescent="0.3">
      <c r="A679" s="2"/>
      <c r="B679" s="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  <c r="FE679" s="2"/>
      <c r="FF679" s="2"/>
      <c r="FG679" s="2"/>
      <c r="FH679" s="2"/>
    </row>
    <row r="680" spans="1:164" ht="18.75" x14ac:dyDescent="0.3">
      <c r="A680" s="2"/>
      <c r="B680" s="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  <c r="FE680" s="2"/>
      <c r="FF680" s="2"/>
      <c r="FG680" s="2"/>
      <c r="FH680" s="2"/>
    </row>
    <row r="681" spans="1:164" ht="18.75" x14ac:dyDescent="0.3">
      <c r="A681" s="2"/>
      <c r="B681" s="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  <c r="FE681" s="2"/>
      <c r="FF681" s="2"/>
      <c r="FG681" s="2"/>
      <c r="FH681" s="2"/>
    </row>
    <row r="682" spans="1:164" ht="18.75" x14ac:dyDescent="0.3">
      <c r="A682" s="2"/>
      <c r="B682" s="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  <c r="FE682" s="2"/>
      <c r="FF682" s="2"/>
      <c r="FG682" s="2"/>
      <c r="FH682" s="2"/>
    </row>
    <row r="683" spans="1:164" ht="18.75" x14ac:dyDescent="0.3">
      <c r="A683" s="2"/>
      <c r="B683" s="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  <c r="FE683" s="2"/>
      <c r="FF683" s="2"/>
      <c r="FG683" s="2"/>
      <c r="FH683" s="2"/>
    </row>
    <row r="684" spans="1:164" ht="18.75" x14ac:dyDescent="0.3">
      <c r="A684" s="2"/>
      <c r="B684" s="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  <c r="FE684" s="2"/>
      <c r="FF684" s="2"/>
      <c r="FG684" s="2"/>
      <c r="FH684" s="2"/>
    </row>
    <row r="685" spans="1:164" ht="18.75" x14ac:dyDescent="0.3">
      <c r="A685" s="2"/>
      <c r="B685" s="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  <c r="FE685" s="2"/>
      <c r="FF685" s="2"/>
      <c r="FG685" s="2"/>
      <c r="FH685" s="2"/>
    </row>
    <row r="686" spans="1:164" ht="18.75" x14ac:dyDescent="0.3">
      <c r="A686" s="2"/>
      <c r="B686" s="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  <c r="FE686" s="2"/>
      <c r="FF686" s="2"/>
      <c r="FG686" s="2"/>
      <c r="FH686" s="2"/>
    </row>
    <row r="687" spans="1:164" ht="18.75" x14ac:dyDescent="0.3">
      <c r="A687" s="2"/>
      <c r="B687" s="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  <c r="FE687" s="2"/>
      <c r="FF687" s="2"/>
      <c r="FG687" s="2"/>
      <c r="FH687" s="2"/>
    </row>
    <row r="688" spans="1:164" ht="18.75" x14ac:dyDescent="0.3">
      <c r="A688" s="2"/>
      <c r="B688" s="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  <c r="FE688" s="2"/>
      <c r="FF688" s="2"/>
      <c r="FG688" s="2"/>
      <c r="FH688" s="2"/>
    </row>
    <row r="689" spans="1:164" ht="18.75" x14ac:dyDescent="0.3">
      <c r="A689" s="2"/>
      <c r="B689" s="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  <c r="FE689" s="2"/>
      <c r="FF689" s="2"/>
      <c r="FG689" s="2"/>
      <c r="FH689" s="2"/>
    </row>
    <row r="690" spans="1:164" ht="18.75" x14ac:dyDescent="0.3">
      <c r="A690" s="2"/>
      <c r="B690" s="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  <c r="FE690" s="2"/>
      <c r="FF690" s="2"/>
      <c r="FG690" s="2"/>
      <c r="FH690" s="2"/>
    </row>
    <row r="691" spans="1:164" ht="18.75" x14ac:dyDescent="0.3">
      <c r="A691" s="2"/>
      <c r="B691" s="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  <c r="FE691" s="2"/>
      <c r="FF691" s="2"/>
      <c r="FG691" s="2"/>
      <c r="FH691" s="2"/>
    </row>
    <row r="692" spans="1:164" ht="18.75" x14ac:dyDescent="0.3">
      <c r="A692" s="2"/>
      <c r="B692" s="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  <c r="FE692" s="2"/>
      <c r="FF692" s="2"/>
      <c r="FG692" s="2"/>
      <c r="FH692" s="2"/>
    </row>
    <row r="693" spans="1:164" ht="18.75" x14ac:dyDescent="0.3">
      <c r="A693" s="2"/>
      <c r="B693" s="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  <c r="FE693" s="2"/>
      <c r="FF693" s="2"/>
      <c r="FG693" s="2"/>
      <c r="FH693" s="2"/>
    </row>
    <row r="694" spans="1:164" ht="18.75" x14ac:dyDescent="0.3">
      <c r="A694" s="2"/>
      <c r="B694" s="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  <c r="FE694" s="2"/>
      <c r="FF694" s="2"/>
      <c r="FG694" s="2"/>
      <c r="FH694" s="2"/>
    </row>
    <row r="695" spans="1:164" ht="18.75" x14ac:dyDescent="0.3">
      <c r="A695" s="2"/>
      <c r="B695" s="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  <c r="FE695" s="2"/>
      <c r="FF695" s="2"/>
      <c r="FG695" s="2"/>
      <c r="FH695" s="2"/>
    </row>
    <row r="696" spans="1:164" ht="18.75" x14ac:dyDescent="0.3">
      <c r="A696" s="2"/>
      <c r="B696" s="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  <c r="FE696" s="2"/>
      <c r="FF696" s="2"/>
      <c r="FG696" s="2"/>
      <c r="FH696" s="2"/>
    </row>
    <row r="697" spans="1:164" ht="18.75" x14ac:dyDescent="0.3">
      <c r="A697" s="2"/>
      <c r="B697" s="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  <c r="FE697" s="2"/>
      <c r="FF697" s="2"/>
      <c r="FG697" s="2"/>
      <c r="FH697" s="2"/>
    </row>
    <row r="698" spans="1:164" ht="18.75" x14ac:dyDescent="0.3">
      <c r="A698" s="2"/>
      <c r="B698" s="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  <c r="FE698" s="2"/>
      <c r="FF698" s="2"/>
      <c r="FG698" s="2"/>
      <c r="FH698" s="2"/>
    </row>
    <row r="699" spans="1:164" ht="18.75" x14ac:dyDescent="0.3">
      <c r="A699" s="2"/>
      <c r="B699" s="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  <c r="FE699" s="2"/>
      <c r="FF699" s="2"/>
      <c r="FG699" s="2"/>
      <c r="FH699" s="2"/>
    </row>
    <row r="700" spans="1:164" ht="18.75" x14ac:dyDescent="0.3">
      <c r="A700" s="2"/>
      <c r="B700" s="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  <c r="FE700" s="2"/>
      <c r="FF700" s="2"/>
      <c r="FG700" s="2"/>
      <c r="FH700" s="2"/>
    </row>
    <row r="701" spans="1:164" ht="18.75" x14ac:dyDescent="0.3">
      <c r="A701" s="2"/>
      <c r="B701" s="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  <c r="FE701" s="2"/>
      <c r="FF701" s="2"/>
      <c r="FG701" s="2"/>
      <c r="FH701" s="2"/>
    </row>
    <row r="702" spans="1:164" ht="18.75" x14ac:dyDescent="0.3">
      <c r="A702" s="2"/>
      <c r="B702" s="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  <c r="FE702" s="2"/>
      <c r="FF702" s="2"/>
      <c r="FG702" s="2"/>
      <c r="FH702" s="2"/>
    </row>
    <row r="703" spans="1:164" ht="18.75" x14ac:dyDescent="0.3">
      <c r="A703" s="2"/>
      <c r="B703" s="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  <c r="FE703" s="2"/>
      <c r="FF703" s="2"/>
      <c r="FG703" s="2"/>
      <c r="FH703" s="2"/>
    </row>
    <row r="704" spans="1:164" ht="18.75" x14ac:dyDescent="0.3">
      <c r="A704" s="2"/>
      <c r="B704" s="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  <c r="FE704" s="2"/>
      <c r="FF704" s="2"/>
      <c r="FG704" s="2"/>
      <c r="FH704" s="2"/>
    </row>
    <row r="705" spans="1:164" ht="18.75" x14ac:dyDescent="0.3">
      <c r="A705" s="2"/>
      <c r="B705" s="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  <c r="FE705" s="2"/>
      <c r="FF705" s="2"/>
      <c r="FG705" s="2"/>
      <c r="FH705" s="2"/>
    </row>
    <row r="706" spans="1:164" ht="18.75" x14ac:dyDescent="0.3">
      <c r="A706" s="2"/>
      <c r="B706" s="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  <c r="FE706" s="2"/>
      <c r="FF706" s="2"/>
      <c r="FG706" s="2"/>
      <c r="FH706" s="2"/>
    </row>
    <row r="707" spans="1:164" ht="18.75" x14ac:dyDescent="0.3">
      <c r="A707" s="2"/>
      <c r="B707" s="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  <c r="FE707" s="2"/>
      <c r="FF707" s="2"/>
      <c r="FG707" s="2"/>
      <c r="FH707" s="2"/>
    </row>
    <row r="708" spans="1:164" ht="18.75" x14ac:dyDescent="0.3">
      <c r="A708" s="2"/>
      <c r="B708" s="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  <c r="FE708" s="2"/>
      <c r="FF708" s="2"/>
      <c r="FG708" s="2"/>
      <c r="FH708" s="2"/>
    </row>
    <row r="709" spans="1:164" ht="18.75" x14ac:dyDescent="0.3">
      <c r="A709" s="2"/>
      <c r="B709" s="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  <c r="FE709" s="2"/>
      <c r="FF709" s="2"/>
      <c r="FG709" s="2"/>
      <c r="FH709" s="2"/>
    </row>
    <row r="710" spans="1:164" ht="18.75" x14ac:dyDescent="0.3">
      <c r="A710" s="2"/>
      <c r="B710" s="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</row>
    <row r="711" spans="1:164" ht="18.75" x14ac:dyDescent="0.3">
      <c r="A711" s="2"/>
      <c r="B711" s="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</row>
    <row r="712" spans="1:164" ht="18.75" x14ac:dyDescent="0.3">
      <c r="A712" s="2"/>
      <c r="B712" s="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</row>
    <row r="713" spans="1:164" ht="18.75" x14ac:dyDescent="0.3">
      <c r="A713" s="2"/>
      <c r="B713" s="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</row>
    <row r="714" spans="1:164" ht="18.75" x14ac:dyDescent="0.3">
      <c r="A714" s="2"/>
      <c r="B714" s="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</row>
    <row r="715" spans="1:164" ht="18.75" x14ac:dyDescent="0.3">
      <c r="A715" s="2"/>
      <c r="B715" s="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</row>
    <row r="716" spans="1:164" ht="18.75" x14ac:dyDescent="0.3">
      <c r="A716" s="2"/>
      <c r="B716" s="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</row>
    <row r="717" spans="1:164" ht="18.75" x14ac:dyDescent="0.3">
      <c r="A717" s="2"/>
      <c r="B717" s="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</row>
    <row r="718" spans="1:164" ht="18.75" x14ac:dyDescent="0.3">
      <c r="A718" s="2"/>
      <c r="B718" s="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</row>
    <row r="719" spans="1:164" ht="18.75" x14ac:dyDescent="0.3">
      <c r="A719" s="2"/>
      <c r="B719" s="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</row>
    <row r="720" spans="1:164" ht="18.75" x14ac:dyDescent="0.3">
      <c r="A720" s="2"/>
      <c r="B720" s="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</row>
    <row r="721" spans="1:164" ht="18.75" x14ac:dyDescent="0.3">
      <c r="A721" s="2"/>
      <c r="B721" s="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</row>
    <row r="722" spans="1:164" ht="18.75" x14ac:dyDescent="0.3">
      <c r="A722" s="2"/>
      <c r="B722" s="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</row>
    <row r="723" spans="1:164" ht="18.75" x14ac:dyDescent="0.3">
      <c r="A723" s="2"/>
      <c r="B723" s="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</row>
    <row r="724" spans="1:164" ht="18.75" x14ac:dyDescent="0.3">
      <c r="A724" s="2"/>
      <c r="B724" s="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</row>
    <row r="725" spans="1:164" ht="18.75" x14ac:dyDescent="0.3">
      <c r="A725" s="2"/>
      <c r="B725" s="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</row>
    <row r="726" spans="1:164" ht="18.75" x14ac:dyDescent="0.3">
      <c r="A726" s="2"/>
      <c r="B726" s="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  <c r="FE726" s="2"/>
      <c r="FF726" s="2"/>
      <c r="FG726" s="2"/>
      <c r="FH726" s="2"/>
    </row>
    <row r="727" spans="1:164" ht="18.75" x14ac:dyDescent="0.3">
      <c r="A727" s="2"/>
      <c r="B727" s="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  <c r="FE727" s="2"/>
      <c r="FF727" s="2"/>
      <c r="FG727" s="2"/>
      <c r="FH727" s="2"/>
    </row>
    <row r="728" spans="1:164" ht="18.75" x14ac:dyDescent="0.3">
      <c r="A728" s="2"/>
      <c r="B728" s="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  <c r="FE728" s="2"/>
      <c r="FF728" s="2"/>
      <c r="FG728" s="2"/>
      <c r="FH728" s="2"/>
    </row>
    <row r="729" spans="1:164" ht="18.75" x14ac:dyDescent="0.3">
      <c r="A729" s="2"/>
      <c r="B729" s="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  <c r="FE729" s="2"/>
      <c r="FF729" s="2"/>
      <c r="FG729" s="2"/>
      <c r="FH729" s="2"/>
    </row>
    <row r="730" spans="1:164" ht="18.75" x14ac:dyDescent="0.3">
      <c r="A730" s="2"/>
      <c r="B730" s="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  <c r="FE730" s="2"/>
      <c r="FF730" s="2"/>
      <c r="FG730" s="2"/>
      <c r="FH730" s="2"/>
    </row>
    <row r="731" spans="1:164" ht="18.75" x14ac:dyDescent="0.3">
      <c r="A731" s="2"/>
      <c r="B731" s="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  <c r="FE731" s="2"/>
      <c r="FF731" s="2"/>
      <c r="FG731" s="2"/>
      <c r="FH731" s="2"/>
    </row>
    <row r="732" spans="1:164" ht="18.75" x14ac:dyDescent="0.3">
      <c r="A732" s="2"/>
      <c r="B732" s="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  <c r="FE732" s="2"/>
      <c r="FF732" s="2"/>
      <c r="FG732" s="2"/>
      <c r="FH732" s="2"/>
    </row>
    <row r="733" spans="1:164" ht="18.75" x14ac:dyDescent="0.3">
      <c r="A733" s="2"/>
      <c r="B733" s="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  <c r="FE733" s="2"/>
      <c r="FF733" s="2"/>
      <c r="FG733" s="2"/>
      <c r="FH733" s="2"/>
    </row>
    <row r="734" spans="1:164" ht="18.75" x14ac:dyDescent="0.3">
      <c r="A734" s="2"/>
      <c r="B734" s="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  <c r="FE734" s="2"/>
      <c r="FF734" s="2"/>
      <c r="FG734" s="2"/>
      <c r="FH734" s="2"/>
    </row>
    <row r="735" spans="1:164" ht="18.75" x14ac:dyDescent="0.3">
      <c r="A735" s="2"/>
      <c r="B735" s="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  <c r="FE735" s="2"/>
      <c r="FF735" s="2"/>
      <c r="FG735" s="2"/>
      <c r="FH735" s="2"/>
    </row>
    <row r="736" spans="1:164" ht="18.75" x14ac:dyDescent="0.3">
      <c r="A736" s="2"/>
      <c r="B736" s="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  <c r="FE736" s="2"/>
      <c r="FF736" s="2"/>
      <c r="FG736" s="2"/>
      <c r="FH736" s="2"/>
    </row>
    <row r="737" spans="1:164" ht="18.75" x14ac:dyDescent="0.3">
      <c r="A737" s="2"/>
      <c r="B737" s="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  <c r="FE737" s="2"/>
      <c r="FF737" s="2"/>
      <c r="FG737" s="2"/>
      <c r="FH737" s="2"/>
    </row>
    <row r="738" spans="1:164" ht="18.75" x14ac:dyDescent="0.3">
      <c r="A738" s="2"/>
      <c r="B738" s="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  <c r="FE738" s="2"/>
      <c r="FF738" s="2"/>
      <c r="FG738" s="2"/>
      <c r="FH738" s="2"/>
    </row>
    <row r="739" spans="1:164" ht="18.75" x14ac:dyDescent="0.3">
      <c r="A739" s="2"/>
      <c r="B739" s="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  <c r="FE739" s="2"/>
      <c r="FF739" s="2"/>
      <c r="FG739" s="2"/>
      <c r="FH739" s="2"/>
    </row>
    <row r="740" spans="1:164" ht="18.75" x14ac:dyDescent="0.3">
      <c r="A740" s="2"/>
      <c r="B740" s="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  <c r="FE740" s="2"/>
      <c r="FF740" s="2"/>
      <c r="FG740" s="2"/>
      <c r="FH740" s="2"/>
    </row>
    <row r="741" spans="1:164" ht="18.75" x14ac:dyDescent="0.3">
      <c r="A741" s="2"/>
      <c r="B741" s="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  <c r="FE741" s="2"/>
      <c r="FF741" s="2"/>
      <c r="FG741" s="2"/>
      <c r="FH741" s="2"/>
    </row>
    <row r="742" spans="1:164" ht="18.75" x14ac:dyDescent="0.3">
      <c r="A742" s="2"/>
      <c r="B742" s="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  <c r="FE742" s="2"/>
      <c r="FF742" s="2"/>
      <c r="FG742" s="2"/>
      <c r="FH742" s="2"/>
    </row>
    <row r="743" spans="1:164" ht="18.75" x14ac:dyDescent="0.3">
      <c r="A743" s="2"/>
      <c r="B743" s="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</row>
    <row r="744" spans="1:164" ht="18.75" x14ac:dyDescent="0.3">
      <c r="A744" s="2"/>
      <c r="B744" s="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</row>
    <row r="745" spans="1:164" ht="18.75" x14ac:dyDescent="0.3">
      <c r="A745" s="2"/>
      <c r="B745" s="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</row>
    <row r="746" spans="1:164" ht="18.75" x14ac:dyDescent="0.3">
      <c r="A746" s="2"/>
      <c r="B746" s="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</row>
    <row r="747" spans="1:164" ht="18.75" x14ac:dyDescent="0.3">
      <c r="A747" s="2"/>
      <c r="B747" s="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</row>
    <row r="748" spans="1:164" ht="18.75" x14ac:dyDescent="0.3">
      <c r="A748" s="2"/>
      <c r="B748" s="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</row>
    <row r="749" spans="1:164" ht="18.75" x14ac:dyDescent="0.3">
      <c r="A749" s="2"/>
      <c r="B749" s="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</row>
    <row r="750" spans="1:164" ht="18.75" x14ac:dyDescent="0.3">
      <c r="A750" s="2"/>
      <c r="B750" s="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</row>
    <row r="751" spans="1:164" ht="18.75" x14ac:dyDescent="0.3">
      <c r="A751" s="2"/>
      <c r="B751" s="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</row>
    <row r="752" spans="1:164" ht="18.75" x14ac:dyDescent="0.3">
      <c r="A752" s="2"/>
      <c r="B752" s="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</row>
    <row r="753" spans="1:164" ht="18.75" x14ac:dyDescent="0.3">
      <c r="A753" s="2"/>
      <c r="B753" s="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</row>
    <row r="754" spans="1:164" ht="18.75" x14ac:dyDescent="0.3">
      <c r="A754" s="2"/>
      <c r="B754" s="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</row>
    <row r="755" spans="1:164" ht="18.75" x14ac:dyDescent="0.3">
      <c r="A755" s="2"/>
      <c r="B755" s="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</row>
    <row r="756" spans="1:164" ht="18.75" x14ac:dyDescent="0.3">
      <c r="A756" s="2"/>
      <c r="B756" s="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</row>
    <row r="757" spans="1:164" ht="18.75" x14ac:dyDescent="0.3">
      <c r="A757" s="2"/>
      <c r="B757" s="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</row>
    <row r="758" spans="1:164" ht="18.75" x14ac:dyDescent="0.3">
      <c r="A758" s="2"/>
      <c r="B758" s="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  <c r="FE758" s="2"/>
      <c r="FF758" s="2"/>
      <c r="FG758" s="2"/>
      <c r="FH758" s="2"/>
    </row>
    <row r="759" spans="1:164" ht="18.75" x14ac:dyDescent="0.3">
      <c r="A759" s="2"/>
      <c r="B759" s="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  <c r="FE759" s="2"/>
      <c r="FF759" s="2"/>
      <c r="FG759" s="2"/>
      <c r="FH759" s="2"/>
    </row>
    <row r="760" spans="1:164" ht="18.75" x14ac:dyDescent="0.3">
      <c r="A760" s="2"/>
      <c r="B760" s="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  <c r="FE760" s="2"/>
      <c r="FF760" s="2"/>
      <c r="FG760" s="2"/>
      <c r="FH760" s="2"/>
    </row>
    <row r="761" spans="1:164" ht="18.75" x14ac:dyDescent="0.3">
      <c r="A761" s="2"/>
      <c r="B761" s="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  <c r="FE761" s="2"/>
      <c r="FF761" s="2"/>
      <c r="FG761" s="2"/>
      <c r="FH761" s="2"/>
    </row>
    <row r="762" spans="1:164" ht="18.75" x14ac:dyDescent="0.3">
      <c r="A762" s="2"/>
      <c r="B762" s="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  <c r="FE762" s="2"/>
      <c r="FF762" s="2"/>
      <c r="FG762" s="2"/>
      <c r="FH762" s="2"/>
    </row>
    <row r="763" spans="1:164" ht="18.75" x14ac:dyDescent="0.3">
      <c r="A763" s="2"/>
      <c r="B763" s="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  <c r="FE763" s="2"/>
      <c r="FF763" s="2"/>
      <c r="FG763" s="2"/>
      <c r="FH763" s="2"/>
    </row>
    <row r="764" spans="1:164" ht="18.75" x14ac:dyDescent="0.3">
      <c r="A764" s="2"/>
      <c r="B764" s="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  <c r="FE764" s="2"/>
      <c r="FF764" s="2"/>
      <c r="FG764" s="2"/>
      <c r="FH764" s="2"/>
    </row>
    <row r="765" spans="1:164" ht="18.75" x14ac:dyDescent="0.3">
      <c r="A765" s="2"/>
      <c r="B765" s="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  <c r="FE765" s="2"/>
      <c r="FF765" s="2"/>
      <c r="FG765" s="2"/>
      <c r="FH765" s="2"/>
    </row>
    <row r="766" spans="1:164" ht="18.75" x14ac:dyDescent="0.3">
      <c r="A766" s="2"/>
      <c r="B766" s="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  <c r="FE766" s="2"/>
      <c r="FF766" s="2"/>
      <c r="FG766" s="2"/>
      <c r="FH766" s="2"/>
    </row>
    <row r="767" spans="1:164" ht="18.75" x14ac:dyDescent="0.3">
      <c r="A767" s="2"/>
      <c r="B767" s="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  <c r="FE767" s="2"/>
      <c r="FF767" s="2"/>
      <c r="FG767" s="2"/>
      <c r="FH767" s="2"/>
    </row>
    <row r="768" spans="1:164" ht="18.75" x14ac:dyDescent="0.3">
      <c r="A768" s="2"/>
      <c r="B768" s="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  <c r="FE768" s="2"/>
      <c r="FF768" s="2"/>
      <c r="FG768" s="2"/>
      <c r="FH768" s="2"/>
    </row>
    <row r="769" spans="1:164" ht="18.75" x14ac:dyDescent="0.3">
      <c r="A769" s="2"/>
      <c r="B769" s="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  <c r="FE769" s="2"/>
      <c r="FF769" s="2"/>
      <c r="FG769" s="2"/>
      <c r="FH769" s="2"/>
    </row>
    <row r="770" spans="1:164" ht="18.75" x14ac:dyDescent="0.3">
      <c r="A770" s="2"/>
      <c r="B770" s="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  <c r="FE770" s="2"/>
      <c r="FF770" s="2"/>
      <c r="FG770" s="2"/>
      <c r="FH770" s="2"/>
    </row>
    <row r="771" spans="1:164" ht="18.75" x14ac:dyDescent="0.3">
      <c r="A771" s="2"/>
      <c r="B771" s="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  <c r="FE771" s="2"/>
      <c r="FF771" s="2"/>
      <c r="FG771" s="2"/>
      <c r="FH771" s="2"/>
    </row>
    <row r="772" spans="1:164" ht="18.75" x14ac:dyDescent="0.3">
      <c r="A772" s="2"/>
      <c r="B772" s="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  <c r="FE772" s="2"/>
      <c r="FF772" s="2"/>
      <c r="FG772" s="2"/>
      <c r="FH772" s="2"/>
    </row>
    <row r="773" spans="1:164" ht="18.75" x14ac:dyDescent="0.3">
      <c r="A773" s="2"/>
      <c r="B773" s="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  <c r="FE773" s="2"/>
      <c r="FF773" s="2"/>
      <c r="FG773" s="2"/>
      <c r="FH773" s="2"/>
    </row>
    <row r="774" spans="1:164" ht="18.75" x14ac:dyDescent="0.3">
      <c r="A774" s="2"/>
      <c r="B774" s="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  <c r="FE774" s="2"/>
      <c r="FF774" s="2"/>
      <c r="FG774" s="2"/>
      <c r="FH774" s="2"/>
    </row>
    <row r="775" spans="1:164" ht="18.75" x14ac:dyDescent="0.3">
      <c r="A775" s="2"/>
      <c r="B775" s="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  <c r="FE775" s="2"/>
      <c r="FF775" s="2"/>
      <c r="FG775" s="2"/>
      <c r="FH775" s="2"/>
    </row>
    <row r="776" spans="1:164" ht="18.75" x14ac:dyDescent="0.3">
      <c r="A776" s="2"/>
      <c r="B776" s="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  <c r="FE776" s="2"/>
      <c r="FF776" s="2"/>
      <c r="FG776" s="2"/>
      <c r="FH776" s="2"/>
    </row>
    <row r="777" spans="1:164" ht="18.75" x14ac:dyDescent="0.3">
      <c r="A777" s="2"/>
      <c r="B777" s="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  <c r="FE777" s="2"/>
      <c r="FF777" s="2"/>
      <c r="FG777" s="2"/>
      <c r="FH777" s="2"/>
    </row>
    <row r="778" spans="1:164" ht="18.75" x14ac:dyDescent="0.3">
      <c r="A778" s="2"/>
      <c r="B778" s="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  <c r="FE778" s="2"/>
      <c r="FF778" s="2"/>
      <c r="FG778" s="2"/>
      <c r="FH778" s="2"/>
    </row>
    <row r="779" spans="1:164" ht="18.75" x14ac:dyDescent="0.3">
      <c r="A779" s="2"/>
      <c r="B779" s="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</row>
    <row r="780" spans="1:164" ht="18.75" x14ac:dyDescent="0.3">
      <c r="A780" s="2"/>
      <c r="B780" s="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</row>
    <row r="781" spans="1:164" ht="18.75" x14ac:dyDescent="0.3">
      <c r="A781" s="2"/>
      <c r="B781" s="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</row>
    <row r="782" spans="1:164" ht="18.75" x14ac:dyDescent="0.3">
      <c r="A782" s="2"/>
      <c r="B782" s="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</row>
    <row r="783" spans="1:164" ht="18.75" x14ac:dyDescent="0.3">
      <c r="A783" s="2"/>
      <c r="B783" s="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</row>
    <row r="784" spans="1:164" ht="18.75" x14ac:dyDescent="0.3">
      <c r="A784" s="2"/>
      <c r="B784" s="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</row>
    <row r="785" spans="1:164" ht="18.75" x14ac:dyDescent="0.3">
      <c r="A785" s="2"/>
      <c r="B785" s="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</row>
    <row r="786" spans="1:164" ht="18.75" x14ac:dyDescent="0.3">
      <c r="A786" s="2"/>
      <c r="B786" s="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</row>
    <row r="787" spans="1:164" ht="18.75" x14ac:dyDescent="0.3">
      <c r="A787" s="2"/>
      <c r="B787" s="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</row>
    <row r="788" spans="1:164" ht="18.75" x14ac:dyDescent="0.3">
      <c r="A788" s="2"/>
      <c r="B788" s="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</row>
    <row r="789" spans="1:164" ht="18.75" x14ac:dyDescent="0.3">
      <c r="A789" s="2"/>
      <c r="B789" s="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</row>
    <row r="790" spans="1:164" ht="18.75" x14ac:dyDescent="0.3">
      <c r="A790" s="2"/>
      <c r="B790" s="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</row>
    <row r="791" spans="1:164" ht="18.75" x14ac:dyDescent="0.3">
      <c r="A791" s="2"/>
      <c r="B791" s="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  <c r="FE791" s="2"/>
      <c r="FF791" s="2"/>
      <c r="FG791" s="2"/>
      <c r="FH791" s="2"/>
    </row>
    <row r="792" spans="1:164" ht="18.75" x14ac:dyDescent="0.3">
      <c r="A792" s="2"/>
      <c r="B792" s="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  <c r="FE792" s="2"/>
      <c r="FF792" s="2"/>
      <c r="FG792" s="2"/>
      <c r="FH792" s="2"/>
    </row>
    <row r="793" spans="1:164" ht="18.75" x14ac:dyDescent="0.3">
      <c r="A793" s="2"/>
      <c r="B793" s="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</row>
    <row r="794" spans="1:164" ht="18.75" x14ac:dyDescent="0.3">
      <c r="A794" s="2"/>
      <c r="B794" s="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  <c r="FE794" s="2"/>
      <c r="FF794" s="2"/>
      <c r="FG794" s="2"/>
      <c r="FH794" s="2"/>
    </row>
    <row r="795" spans="1:164" ht="18.75" x14ac:dyDescent="0.3">
      <c r="A795" s="2"/>
      <c r="B795" s="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  <c r="FE795" s="2"/>
      <c r="FF795" s="2"/>
      <c r="FG795" s="2"/>
      <c r="FH795" s="2"/>
    </row>
    <row r="796" spans="1:164" ht="18.75" x14ac:dyDescent="0.3">
      <c r="A796" s="2"/>
      <c r="B796" s="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  <c r="FE796" s="2"/>
      <c r="FF796" s="2"/>
      <c r="FG796" s="2"/>
      <c r="FH796" s="2"/>
    </row>
    <row r="797" spans="1:164" ht="18.75" x14ac:dyDescent="0.3">
      <c r="A797" s="2"/>
      <c r="B797" s="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  <c r="FE797" s="2"/>
      <c r="FF797" s="2"/>
      <c r="FG797" s="2"/>
      <c r="FH797" s="2"/>
    </row>
    <row r="798" spans="1:164" ht="18.75" x14ac:dyDescent="0.3">
      <c r="A798" s="2"/>
      <c r="B798" s="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  <c r="FE798" s="2"/>
      <c r="FF798" s="2"/>
      <c r="FG798" s="2"/>
      <c r="FH798" s="2"/>
    </row>
    <row r="799" spans="1:164" ht="18.75" x14ac:dyDescent="0.3">
      <c r="A799" s="2"/>
      <c r="B799" s="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  <c r="FE799" s="2"/>
      <c r="FF799" s="2"/>
      <c r="FG799" s="2"/>
      <c r="FH799" s="2"/>
    </row>
    <row r="800" spans="1:164" ht="18.75" x14ac:dyDescent="0.3">
      <c r="A800" s="2"/>
      <c r="B800" s="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  <c r="FE800" s="2"/>
      <c r="FF800" s="2"/>
      <c r="FG800" s="2"/>
      <c r="FH800" s="2"/>
    </row>
    <row r="801" spans="1:164" ht="18.75" x14ac:dyDescent="0.3">
      <c r="A801" s="2"/>
      <c r="B801" s="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  <c r="FE801" s="2"/>
      <c r="FF801" s="2"/>
      <c r="FG801" s="2"/>
      <c r="FH801" s="2"/>
    </row>
    <row r="802" spans="1:164" ht="18.75" x14ac:dyDescent="0.3">
      <c r="A802" s="2"/>
      <c r="B802" s="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  <c r="FE802" s="2"/>
      <c r="FF802" s="2"/>
      <c r="FG802" s="2"/>
      <c r="FH802" s="2"/>
    </row>
    <row r="803" spans="1:164" ht="18.75" x14ac:dyDescent="0.3">
      <c r="A803" s="2"/>
      <c r="B803" s="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  <c r="FE803" s="2"/>
      <c r="FF803" s="2"/>
      <c r="FG803" s="2"/>
      <c r="FH803" s="2"/>
    </row>
    <row r="804" spans="1:164" ht="18.75" x14ac:dyDescent="0.3">
      <c r="A804" s="2"/>
      <c r="B804" s="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  <c r="FE804" s="2"/>
      <c r="FF804" s="2"/>
      <c r="FG804" s="2"/>
      <c r="FH804" s="2"/>
    </row>
    <row r="805" spans="1:164" ht="18.75" x14ac:dyDescent="0.3">
      <c r="A805" s="2"/>
      <c r="B805" s="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  <c r="FE805" s="2"/>
      <c r="FF805" s="2"/>
      <c r="FG805" s="2"/>
      <c r="FH805" s="2"/>
    </row>
    <row r="806" spans="1:164" ht="18.75" x14ac:dyDescent="0.3">
      <c r="A806" s="2"/>
      <c r="B806" s="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  <c r="FE806" s="2"/>
      <c r="FF806" s="2"/>
      <c r="FG806" s="2"/>
      <c r="FH806" s="2"/>
    </row>
    <row r="807" spans="1:164" ht="18.75" x14ac:dyDescent="0.3">
      <c r="A807" s="2"/>
      <c r="B807" s="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  <c r="FE807" s="2"/>
      <c r="FF807" s="2"/>
      <c r="FG807" s="2"/>
      <c r="FH807" s="2"/>
    </row>
    <row r="808" spans="1:164" ht="18.75" x14ac:dyDescent="0.3">
      <c r="A808" s="2"/>
      <c r="B808" s="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  <c r="FE808" s="2"/>
      <c r="FF808" s="2"/>
      <c r="FG808" s="2"/>
      <c r="FH808" s="2"/>
    </row>
    <row r="809" spans="1:164" ht="18.75" x14ac:dyDescent="0.3">
      <c r="A809" s="2"/>
      <c r="B809" s="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  <c r="FE809" s="2"/>
      <c r="FF809" s="2"/>
      <c r="FG809" s="2"/>
      <c r="FH809" s="2"/>
    </row>
    <row r="810" spans="1:164" ht="18.75" x14ac:dyDescent="0.3">
      <c r="A810" s="2"/>
      <c r="B810" s="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  <c r="FE810" s="2"/>
      <c r="FF810" s="2"/>
      <c r="FG810" s="2"/>
      <c r="FH810" s="2"/>
    </row>
    <row r="811" spans="1:164" ht="18.75" x14ac:dyDescent="0.3">
      <c r="A811" s="2"/>
      <c r="B811" s="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  <c r="FE811" s="2"/>
      <c r="FF811" s="2"/>
      <c r="FG811" s="2"/>
      <c r="FH811" s="2"/>
    </row>
    <row r="812" spans="1:164" ht="18.75" x14ac:dyDescent="0.3">
      <c r="A812" s="2"/>
      <c r="B812" s="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  <c r="FE812" s="2"/>
      <c r="FF812" s="2"/>
      <c r="FG812" s="2"/>
      <c r="FH812" s="2"/>
    </row>
    <row r="813" spans="1:164" ht="18.75" x14ac:dyDescent="0.3">
      <c r="A813" s="2"/>
      <c r="B813" s="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  <c r="FE813" s="2"/>
      <c r="FF813" s="2"/>
      <c r="FG813" s="2"/>
      <c r="FH813" s="2"/>
    </row>
    <row r="814" spans="1:164" ht="18.75" x14ac:dyDescent="0.3">
      <c r="A814" s="2"/>
      <c r="B814" s="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  <c r="FE814" s="2"/>
      <c r="FF814" s="2"/>
      <c r="FG814" s="2"/>
      <c r="FH814" s="2"/>
    </row>
    <row r="815" spans="1:164" ht="18.75" x14ac:dyDescent="0.3">
      <c r="A815" s="2"/>
      <c r="B815" s="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  <c r="FE815" s="2"/>
      <c r="FF815" s="2"/>
      <c r="FG815" s="2"/>
      <c r="FH815" s="2"/>
    </row>
    <row r="816" spans="1:164" ht="18.75" x14ac:dyDescent="0.3">
      <c r="A816" s="2"/>
      <c r="B816" s="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  <c r="FE816" s="2"/>
      <c r="FF816" s="2"/>
      <c r="FG816" s="2"/>
      <c r="FH816" s="2"/>
    </row>
    <row r="817" spans="1:164" ht="18.75" x14ac:dyDescent="0.3">
      <c r="A817" s="2"/>
      <c r="B817" s="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  <c r="FE817" s="2"/>
      <c r="FF817" s="2"/>
      <c r="FG817" s="2"/>
      <c r="FH817" s="2"/>
    </row>
    <row r="818" spans="1:164" ht="18.75" x14ac:dyDescent="0.3">
      <c r="A818" s="2"/>
      <c r="B818" s="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  <c r="FE818" s="2"/>
      <c r="FF818" s="2"/>
      <c r="FG818" s="2"/>
      <c r="FH818" s="2"/>
    </row>
    <row r="819" spans="1:164" ht="18.75" x14ac:dyDescent="0.3">
      <c r="A819" s="2"/>
      <c r="B819" s="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  <c r="FE819" s="2"/>
      <c r="FF819" s="2"/>
      <c r="FG819" s="2"/>
      <c r="FH819" s="2"/>
    </row>
    <row r="820" spans="1:164" ht="18.75" x14ac:dyDescent="0.3">
      <c r="A820" s="2"/>
      <c r="B820" s="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  <c r="FE820" s="2"/>
      <c r="FF820" s="2"/>
      <c r="FG820" s="2"/>
      <c r="FH820" s="2"/>
    </row>
    <row r="821" spans="1:164" ht="18.75" x14ac:dyDescent="0.3">
      <c r="A821" s="2"/>
      <c r="B821" s="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  <c r="FE821" s="2"/>
      <c r="FF821" s="2"/>
      <c r="FG821" s="2"/>
      <c r="FH821" s="2"/>
    </row>
    <row r="822" spans="1:164" ht="18.75" x14ac:dyDescent="0.3">
      <c r="A822" s="2"/>
      <c r="B822" s="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  <c r="FE822" s="2"/>
      <c r="FF822" s="2"/>
      <c r="FG822" s="2"/>
      <c r="FH822" s="2"/>
    </row>
    <row r="823" spans="1:164" ht="18.75" x14ac:dyDescent="0.3">
      <c r="A823" s="2"/>
      <c r="B823" s="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  <c r="FE823" s="2"/>
      <c r="FF823" s="2"/>
      <c r="FG823" s="2"/>
      <c r="FH823" s="2"/>
    </row>
    <row r="824" spans="1:164" ht="18.75" x14ac:dyDescent="0.3">
      <c r="A824" s="2"/>
      <c r="B824" s="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  <c r="FE824" s="2"/>
      <c r="FF824" s="2"/>
      <c r="FG824" s="2"/>
      <c r="FH824" s="2"/>
    </row>
    <row r="825" spans="1:164" ht="18.75" x14ac:dyDescent="0.3">
      <c r="A825" s="2"/>
      <c r="B825" s="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  <c r="FE825" s="2"/>
      <c r="FF825" s="2"/>
      <c r="FG825" s="2"/>
      <c r="FH825" s="2"/>
    </row>
    <row r="826" spans="1:164" ht="18.75" x14ac:dyDescent="0.3">
      <c r="A826" s="2"/>
      <c r="B826" s="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  <c r="FE826" s="2"/>
      <c r="FF826" s="2"/>
      <c r="FG826" s="2"/>
      <c r="FH826" s="2"/>
    </row>
    <row r="827" spans="1:164" ht="18.75" x14ac:dyDescent="0.3">
      <c r="A827" s="2"/>
      <c r="B827" s="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  <c r="FE827" s="2"/>
      <c r="FF827" s="2"/>
      <c r="FG827" s="2"/>
      <c r="FH827" s="2"/>
    </row>
    <row r="828" spans="1:164" ht="18.75" x14ac:dyDescent="0.3">
      <c r="A828" s="2"/>
      <c r="B828" s="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  <c r="FE828" s="2"/>
      <c r="FF828" s="2"/>
      <c r="FG828" s="2"/>
      <c r="FH828" s="2"/>
    </row>
    <row r="829" spans="1:164" ht="18.75" x14ac:dyDescent="0.3">
      <c r="A829" s="2"/>
      <c r="B829" s="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  <c r="FE829" s="2"/>
      <c r="FF829" s="2"/>
      <c r="FG829" s="2"/>
      <c r="FH829" s="2"/>
    </row>
    <row r="830" spans="1:164" ht="18.75" x14ac:dyDescent="0.3">
      <c r="A830" s="2"/>
      <c r="B830" s="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  <c r="FE830" s="2"/>
      <c r="FF830" s="2"/>
      <c r="FG830" s="2"/>
      <c r="FH830" s="2"/>
    </row>
    <row r="831" spans="1:164" ht="18.75" x14ac:dyDescent="0.3">
      <c r="A831" s="2"/>
      <c r="B831" s="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  <c r="FE831" s="2"/>
      <c r="FF831" s="2"/>
      <c r="FG831" s="2"/>
      <c r="FH831" s="2"/>
    </row>
    <row r="832" spans="1:164" ht="18.75" x14ac:dyDescent="0.3">
      <c r="A832" s="2"/>
      <c r="B832" s="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  <c r="FE832" s="2"/>
      <c r="FF832" s="2"/>
      <c r="FG832" s="2"/>
      <c r="FH832" s="2"/>
    </row>
    <row r="833" spans="1:164" ht="18.75" x14ac:dyDescent="0.3">
      <c r="A833" s="2"/>
      <c r="B833" s="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  <c r="FE833" s="2"/>
      <c r="FF833" s="2"/>
      <c r="FG833" s="2"/>
      <c r="FH833" s="2"/>
    </row>
    <row r="834" spans="1:164" ht="18.75" x14ac:dyDescent="0.3">
      <c r="A834" s="2"/>
      <c r="B834" s="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  <c r="FE834" s="2"/>
      <c r="FF834" s="2"/>
      <c r="FG834" s="2"/>
      <c r="FH834" s="2"/>
    </row>
    <row r="835" spans="1:164" ht="18.75" x14ac:dyDescent="0.3">
      <c r="A835" s="2"/>
      <c r="B835" s="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  <c r="FE835" s="2"/>
      <c r="FF835" s="2"/>
      <c r="FG835" s="2"/>
      <c r="FH835" s="2"/>
    </row>
    <row r="836" spans="1:164" ht="18.75" x14ac:dyDescent="0.3">
      <c r="A836" s="2"/>
      <c r="B836" s="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  <c r="FE836" s="2"/>
      <c r="FF836" s="2"/>
      <c r="FG836" s="2"/>
      <c r="FH836" s="2"/>
    </row>
    <row r="837" spans="1:164" ht="18.75" x14ac:dyDescent="0.3">
      <c r="A837" s="2"/>
      <c r="B837" s="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  <c r="FE837" s="2"/>
      <c r="FF837" s="2"/>
      <c r="FG837" s="2"/>
      <c r="FH837" s="2"/>
    </row>
    <row r="838" spans="1:164" ht="18.75" x14ac:dyDescent="0.3">
      <c r="A838" s="2"/>
      <c r="B838" s="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  <c r="FE838" s="2"/>
      <c r="FF838" s="2"/>
      <c r="FG838" s="2"/>
      <c r="FH838" s="2"/>
    </row>
    <row r="839" spans="1:164" ht="18.75" x14ac:dyDescent="0.3">
      <c r="A839" s="2"/>
      <c r="B839" s="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  <c r="FE839" s="2"/>
      <c r="FF839" s="2"/>
      <c r="FG839" s="2"/>
      <c r="FH839" s="2"/>
    </row>
    <row r="840" spans="1:164" ht="18.75" x14ac:dyDescent="0.3">
      <c r="A840" s="2"/>
      <c r="B840" s="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  <c r="FE840" s="2"/>
      <c r="FF840" s="2"/>
      <c r="FG840" s="2"/>
      <c r="FH840" s="2"/>
    </row>
    <row r="841" spans="1:164" ht="18.75" x14ac:dyDescent="0.3">
      <c r="A841" s="2"/>
      <c r="B841" s="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  <c r="FE841" s="2"/>
      <c r="FF841" s="2"/>
      <c r="FG841" s="2"/>
      <c r="FH841" s="2"/>
    </row>
    <row r="842" spans="1:164" ht="18.75" x14ac:dyDescent="0.3">
      <c r="A842" s="2"/>
      <c r="B842" s="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  <c r="FE842" s="2"/>
      <c r="FF842" s="2"/>
      <c r="FG842" s="2"/>
      <c r="FH842" s="2"/>
    </row>
    <row r="843" spans="1:164" ht="18.75" x14ac:dyDescent="0.3">
      <c r="A843" s="2"/>
      <c r="B843" s="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  <c r="FE843" s="2"/>
      <c r="FF843" s="2"/>
      <c r="FG843" s="2"/>
      <c r="FH843" s="2"/>
    </row>
    <row r="844" spans="1:164" ht="18.75" x14ac:dyDescent="0.3">
      <c r="A844" s="2"/>
      <c r="B844" s="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  <c r="FE844" s="2"/>
      <c r="FF844" s="2"/>
      <c r="FG844" s="2"/>
      <c r="FH844" s="2"/>
    </row>
    <row r="845" spans="1:164" ht="18.75" x14ac:dyDescent="0.3">
      <c r="A845" s="2"/>
      <c r="B845" s="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  <c r="FE845" s="2"/>
      <c r="FF845" s="2"/>
      <c r="FG845" s="2"/>
      <c r="FH845" s="2"/>
    </row>
    <row r="846" spans="1:164" ht="18.75" x14ac:dyDescent="0.3">
      <c r="A846" s="2"/>
      <c r="B846" s="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  <c r="FE846" s="2"/>
      <c r="FF846" s="2"/>
      <c r="FG846" s="2"/>
      <c r="FH846" s="2"/>
    </row>
    <row r="847" spans="1:164" ht="18.75" x14ac:dyDescent="0.3">
      <c r="A847" s="2"/>
      <c r="B847" s="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  <c r="FE847" s="2"/>
      <c r="FF847" s="2"/>
      <c r="FG847" s="2"/>
      <c r="FH847" s="2"/>
    </row>
    <row r="848" spans="1:164" ht="18.75" x14ac:dyDescent="0.3">
      <c r="A848" s="2"/>
      <c r="B848" s="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  <c r="FE848" s="2"/>
      <c r="FF848" s="2"/>
      <c r="FG848" s="2"/>
      <c r="FH848" s="2"/>
    </row>
    <row r="849" spans="1:164" ht="18.75" x14ac:dyDescent="0.3">
      <c r="A849" s="2"/>
      <c r="B849" s="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  <c r="FE849" s="2"/>
      <c r="FF849" s="2"/>
      <c r="FG849" s="2"/>
      <c r="FH849" s="2"/>
    </row>
    <row r="850" spans="1:164" ht="18.75" x14ac:dyDescent="0.3">
      <c r="A850" s="2"/>
      <c r="B850" s="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  <c r="FE850" s="2"/>
      <c r="FF850" s="2"/>
      <c r="FG850" s="2"/>
      <c r="FH850" s="2"/>
    </row>
    <row r="851" spans="1:164" ht="18.75" x14ac:dyDescent="0.3">
      <c r="A851" s="2"/>
      <c r="B851" s="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  <c r="FE851" s="2"/>
      <c r="FF851" s="2"/>
      <c r="FG851" s="2"/>
      <c r="FH851" s="2"/>
    </row>
    <row r="852" spans="1:164" ht="18.75" x14ac:dyDescent="0.3">
      <c r="A852" s="2"/>
      <c r="B852" s="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  <c r="FE852" s="2"/>
      <c r="FF852" s="2"/>
      <c r="FG852" s="2"/>
      <c r="FH852" s="2"/>
    </row>
    <row r="853" spans="1:164" ht="18.75" x14ac:dyDescent="0.3">
      <c r="A853" s="2"/>
      <c r="B853" s="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  <c r="FE853" s="2"/>
      <c r="FF853" s="2"/>
      <c r="FG853" s="2"/>
      <c r="FH853" s="2"/>
    </row>
    <row r="854" spans="1:164" ht="18.75" x14ac:dyDescent="0.3">
      <c r="A854" s="2"/>
      <c r="B854" s="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  <c r="FE854" s="2"/>
      <c r="FF854" s="2"/>
      <c r="FG854" s="2"/>
      <c r="FH854" s="2"/>
    </row>
    <row r="855" spans="1:164" ht="18.75" x14ac:dyDescent="0.3">
      <c r="A855" s="2"/>
      <c r="B855" s="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  <c r="FE855" s="2"/>
      <c r="FF855" s="2"/>
      <c r="FG855" s="2"/>
      <c r="FH855" s="2"/>
    </row>
    <row r="856" spans="1:164" ht="18.75" x14ac:dyDescent="0.3">
      <c r="A856" s="2"/>
      <c r="B856" s="3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  <c r="FE856" s="2"/>
      <c r="FF856" s="2"/>
      <c r="FG856" s="2"/>
      <c r="FH856" s="2"/>
    </row>
    <row r="857" spans="1:164" ht="18.75" x14ac:dyDescent="0.3">
      <c r="A857" s="2"/>
      <c r="B857" s="3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  <c r="FE857" s="2"/>
      <c r="FF857" s="2"/>
      <c r="FG857" s="2"/>
      <c r="FH857" s="2"/>
    </row>
    <row r="858" spans="1:164" ht="18.75" x14ac:dyDescent="0.3">
      <c r="A858" s="2"/>
      <c r="B858" s="3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  <c r="FE858" s="2"/>
      <c r="FF858" s="2"/>
      <c r="FG858" s="2"/>
      <c r="FH858" s="2"/>
    </row>
    <row r="859" spans="1:164" ht="18.75" x14ac:dyDescent="0.3">
      <c r="A859" s="2"/>
      <c r="B859" s="3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  <c r="FE859" s="2"/>
      <c r="FF859" s="2"/>
      <c r="FG859" s="2"/>
      <c r="FH859" s="2"/>
    </row>
    <row r="860" spans="1:164" ht="18.75" x14ac:dyDescent="0.3">
      <c r="A860" s="2"/>
      <c r="B860" s="3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  <c r="FE860" s="2"/>
      <c r="FF860" s="2"/>
      <c r="FG860" s="2"/>
      <c r="FH860" s="2"/>
    </row>
    <row r="861" spans="1:164" ht="18.75" x14ac:dyDescent="0.3">
      <c r="A861" s="2"/>
      <c r="B861" s="3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  <c r="FE861" s="2"/>
      <c r="FF861" s="2"/>
      <c r="FG861" s="2"/>
      <c r="FH861" s="2"/>
    </row>
    <row r="862" spans="1:164" ht="18.75" x14ac:dyDescent="0.3">
      <c r="A862" s="2"/>
      <c r="B862" s="3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  <c r="FE862" s="2"/>
      <c r="FF862" s="2"/>
      <c r="FG862" s="2"/>
      <c r="FH862" s="2"/>
    </row>
    <row r="863" spans="1:164" ht="18.75" x14ac:dyDescent="0.3">
      <c r="A863" s="2"/>
      <c r="B863" s="3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  <c r="FE863" s="2"/>
      <c r="FF863" s="2"/>
      <c r="FG863" s="2"/>
      <c r="FH863" s="2"/>
    </row>
    <row r="864" spans="1:164" ht="18.75" x14ac:dyDescent="0.3">
      <c r="A864" s="2"/>
      <c r="B864" s="3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  <c r="FE864" s="2"/>
      <c r="FF864" s="2"/>
      <c r="FG864" s="2"/>
      <c r="FH864" s="2"/>
    </row>
    <row r="865" spans="1:164" ht="18.75" x14ac:dyDescent="0.3">
      <c r="A865" s="2"/>
      <c r="B865" s="3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  <c r="FE865" s="2"/>
      <c r="FF865" s="2"/>
      <c r="FG865" s="2"/>
      <c r="FH865" s="2"/>
    </row>
    <row r="866" spans="1:164" ht="18.75" x14ac:dyDescent="0.3">
      <c r="A866" s="2"/>
      <c r="B866" s="3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  <c r="FE866" s="2"/>
      <c r="FF866" s="2"/>
      <c r="FG866" s="2"/>
      <c r="FH866" s="2"/>
    </row>
    <row r="867" spans="1:164" ht="18.75" x14ac:dyDescent="0.3">
      <c r="A867" s="2"/>
      <c r="B867" s="3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  <c r="FE867" s="2"/>
      <c r="FF867" s="2"/>
      <c r="FG867" s="2"/>
      <c r="FH867" s="2"/>
    </row>
    <row r="868" spans="1:164" ht="18.75" x14ac:dyDescent="0.3">
      <c r="A868" s="2"/>
      <c r="B868" s="3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  <c r="FE868" s="2"/>
      <c r="FF868" s="2"/>
      <c r="FG868" s="2"/>
      <c r="FH868" s="2"/>
    </row>
    <row r="869" spans="1:164" ht="18.75" x14ac:dyDescent="0.3">
      <c r="A869" s="2"/>
      <c r="B869" s="3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  <c r="FE869" s="2"/>
      <c r="FF869" s="2"/>
      <c r="FG869" s="2"/>
      <c r="FH869" s="2"/>
    </row>
    <row r="870" spans="1:164" ht="18.75" x14ac:dyDescent="0.3">
      <c r="A870" s="2"/>
      <c r="B870" s="3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  <c r="FE870" s="2"/>
      <c r="FF870" s="2"/>
      <c r="FG870" s="2"/>
      <c r="FH870" s="2"/>
    </row>
    <row r="871" spans="1:164" ht="18.75" x14ac:dyDescent="0.3">
      <c r="A871" s="2"/>
      <c r="B871" s="3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  <c r="FE871" s="2"/>
      <c r="FF871" s="2"/>
      <c r="FG871" s="2"/>
      <c r="FH871" s="2"/>
    </row>
    <row r="872" spans="1:164" ht="18.75" x14ac:dyDescent="0.3">
      <c r="A872" s="2"/>
      <c r="B872" s="3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  <c r="FE872" s="2"/>
      <c r="FF872" s="2"/>
      <c r="FG872" s="2"/>
      <c r="FH872" s="2"/>
    </row>
    <row r="873" spans="1:164" ht="18.75" x14ac:dyDescent="0.3">
      <c r="A873" s="2"/>
      <c r="B873" s="3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  <c r="FE873" s="2"/>
      <c r="FF873" s="2"/>
      <c r="FG873" s="2"/>
      <c r="FH873" s="2"/>
    </row>
    <row r="874" spans="1:164" ht="18.75" x14ac:dyDescent="0.3">
      <c r="A874" s="2"/>
      <c r="B874" s="3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  <c r="FE874" s="2"/>
      <c r="FF874" s="2"/>
      <c r="FG874" s="2"/>
      <c r="FH874" s="2"/>
    </row>
    <row r="875" spans="1:164" ht="18.75" x14ac:dyDescent="0.3">
      <c r="A875" s="2"/>
      <c r="B875" s="3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  <c r="FE875" s="2"/>
      <c r="FF875" s="2"/>
      <c r="FG875" s="2"/>
      <c r="FH875" s="2"/>
    </row>
    <row r="876" spans="1:164" ht="18.75" x14ac:dyDescent="0.3">
      <c r="A876" s="2"/>
      <c r="B876" s="3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  <c r="FE876" s="2"/>
      <c r="FF876" s="2"/>
      <c r="FG876" s="2"/>
      <c r="FH876" s="2"/>
    </row>
    <row r="877" spans="1:164" ht="18.75" x14ac:dyDescent="0.3">
      <c r="A877" s="2"/>
      <c r="B877" s="3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  <c r="FE877" s="2"/>
      <c r="FF877" s="2"/>
      <c r="FG877" s="2"/>
      <c r="FH877" s="2"/>
    </row>
    <row r="878" spans="1:164" ht="18.75" x14ac:dyDescent="0.3">
      <c r="A878" s="2"/>
      <c r="B878" s="3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  <c r="FE878" s="2"/>
      <c r="FF878" s="2"/>
      <c r="FG878" s="2"/>
      <c r="FH878" s="2"/>
    </row>
    <row r="879" spans="1:164" ht="18.75" x14ac:dyDescent="0.3">
      <c r="A879" s="2"/>
      <c r="B879" s="3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  <c r="FE879" s="2"/>
      <c r="FF879" s="2"/>
      <c r="FG879" s="2"/>
      <c r="FH879" s="2"/>
    </row>
    <row r="880" spans="1:164" ht="18.75" x14ac:dyDescent="0.3">
      <c r="A880" s="2"/>
      <c r="B880" s="3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  <c r="FE880" s="2"/>
      <c r="FF880" s="2"/>
      <c r="FG880" s="2"/>
      <c r="FH880" s="2"/>
    </row>
    <row r="881" spans="1:164" ht="18.75" x14ac:dyDescent="0.3">
      <c r="A881" s="2"/>
      <c r="B881" s="3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  <c r="FE881" s="2"/>
      <c r="FF881" s="2"/>
      <c r="FG881" s="2"/>
      <c r="FH881" s="2"/>
    </row>
    <row r="882" spans="1:164" ht="18.75" x14ac:dyDescent="0.3">
      <c r="A882" s="2"/>
      <c r="B882" s="3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  <c r="FE882" s="2"/>
      <c r="FF882" s="2"/>
      <c r="FG882" s="2"/>
      <c r="FH882" s="2"/>
    </row>
    <row r="883" spans="1:164" ht="18.75" x14ac:dyDescent="0.3">
      <c r="A883" s="2"/>
      <c r="B883" s="3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  <c r="FE883" s="2"/>
      <c r="FF883" s="2"/>
      <c r="FG883" s="2"/>
      <c r="FH883" s="2"/>
    </row>
    <row r="884" spans="1:164" ht="18.75" x14ac:dyDescent="0.3">
      <c r="A884" s="2"/>
      <c r="B884" s="3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  <c r="FE884" s="2"/>
      <c r="FF884" s="2"/>
      <c r="FG884" s="2"/>
      <c r="FH884" s="2"/>
    </row>
    <row r="885" spans="1:164" ht="18.75" x14ac:dyDescent="0.3">
      <c r="A885" s="2"/>
      <c r="B885" s="3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  <c r="FE885" s="2"/>
      <c r="FF885" s="2"/>
      <c r="FG885" s="2"/>
      <c r="FH885" s="2"/>
    </row>
    <row r="886" spans="1:164" ht="18.75" x14ac:dyDescent="0.3">
      <c r="A886" s="2"/>
      <c r="B886" s="3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  <c r="FE886" s="2"/>
      <c r="FF886" s="2"/>
      <c r="FG886" s="2"/>
      <c r="FH886" s="2"/>
    </row>
    <row r="887" spans="1:164" ht="18.75" x14ac:dyDescent="0.3">
      <c r="A887" s="2"/>
      <c r="B887" s="3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  <c r="FE887" s="2"/>
      <c r="FF887" s="2"/>
      <c r="FG887" s="2"/>
      <c r="FH887" s="2"/>
    </row>
    <row r="888" spans="1:164" ht="18.75" x14ac:dyDescent="0.3">
      <c r="A888" s="2"/>
      <c r="B888" s="3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  <c r="FE888" s="2"/>
      <c r="FF888" s="2"/>
      <c r="FG888" s="2"/>
      <c r="FH888" s="2"/>
    </row>
    <row r="889" spans="1:164" ht="18.75" x14ac:dyDescent="0.3">
      <c r="A889" s="2"/>
      <c r="B889" s="3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  <c r="FE889" s="2"/>
      <c r="FF889" s="2"/>
      <c r="FG889" s="2"/>
      <c r="FH889" s="2"/>
    </row>
    <row r="890" spans="1:164" ht="18.75" x14ac:dyDescent="0.3">
      <c r="A890" s="2"/>
      <c r="B890" s="3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  <c r="FE890" s="2"/>
      <c r="FF890" s="2"/>
      <c r="FG890" s="2"/>
      <c r="FH890" s="2"/>
    </row>
    <row r="891" spans="1:164" ht="18.75" x14ac:dyDescent="0.3">
      <c r="A891" s="2"/>
      <c r="B891" s="3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  <c r="FE891" s="2"/>
      <c r="FF891" s="2"/>
      <c r="FG891" s="2"/>
      <c r="FH891" s="2"/>
    </row>
    <row r="892" spans="1:164" ht="18.75" x14ac:dyDescent="0.3">
      <c r="A892" s="2"/>
      <c r="B892" s="3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  <c r="FE892" s="2"/>
      <c r="FF892" s="2"/>
      <c r="FG892" s="2"/>
      <c r="FH892" s="2"/>
    </row>
    <row r="893" spans="1:164" ht="18.75" x14ac:dyDescent="0.3">
      <c r="A893" s="2"/>
      <c r="B893" s="3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  <c r="FE893" s="2"/>
      <c r="FF893" s="2"/>
      <c r="FG893" s="2"/>
      <c r="FH893" s="2"/>
    </row>
    <row r="894" spans="1:164" ht="18.75" x14ac:dyDescent="0.3">
      <c r="A894" s="2"/>
      <c r="B894" s="3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  <c r="FE894" s="2"/>
      <c r="FF894" s="2"/>
      <c r="FG894" s="2"/>
      <c r="FH894" s="2"/>
    </row>
    <row r="895" spans="1:164" ht="18.75" x14ac:dyDescent="0.3">
      <c r="A895" s="2"/>
      <c r="B895" s="3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  <c r="FE895" s="2"/>
      <c r="FF895" s="2"/>
      <c r="FG895" s="2"/>
      <c r="FH895" s="2"/>
    </row>
    <row r="896" spans="1:164" ht="18.75" x14ac:dyDescent="0.3">
      <c r="A896" s="2"/>
      <c r="B896" s="3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  <c r="FE896" s="2"/>
      <c r="FF896" s="2"/>
      <c r="FG896" s="2"/>
      <c r="FH896" s="2"/>
    </row>
    <row r="897" spans="1:164" ht="18.75" x14ac:dyDescent="0.3">
      <c r="A897" s="2"/>
      <c r="B897" s="3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  <c r="FE897" s="2"/>
      <c r="FF897" s="2"/>
      <c r="FG897" s="2"/>
      <c r="FH897" s="2"/>
    </row>
    <row r="898" spans="1:164" ht="18.75" x14ac:dyDescent="0.3">
      <c r="A898" s="2"/>
      <c r="B898" s="3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  <c r="FE898" s="2"/>
      <c r="FF898" s="2"/>
      <c r="FG898" s="2"/>
      <c r="FH898" s="2"/>
    </row>
    <row r="899" spans="1:164" ht="18.75" x14ac:dyDescent="0.3">
      <c r="A899" s="2"/>
      <c r="B899" s="3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  <c r="FE899" s="2"/>
      <c r="FF899" s="2"/>
      <c r="FG899" s="2"/>
      <c r="FH899" s="2"/>
    </row>
    <row r="900" spans="1:164" ht="18.75" x14ac:dyDescent="0.3">
      <c r="A900" s="2"/>
      <c r="B900" s="3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  <c r="FE900" s="2"/>
      <c r="FF900" s="2"/>
      <c r="FG900" s="2"/>
      <c r="FH900" s="2"/>
    </row>
    <row r="901" spans="1:164" ht="18.75" x14ac:dyDescent="0.3">
      <c r="A901" s="2"/>
      <c r="B901" s="3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  <c r="FE901" s="2"/>
      <c r="FF901" s="2"/>
      <c r="FG901" s="2"/>
      <c r="FH901" s="2"/>
    </row>
    <row r="902" spans="1:164" ht="18.75" x14ac:dyDescent="0.3">
      <c r="A902" s="2"/>
      <c r="B902" s="3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  <c r="FE902" s="2"/>
      <c r="FF902" s="2"/>
      <c r="FG902" s="2"/>
      <c r="FH902" s="2"/>
    </row>
    <row r="903" spans="1:164" ht="18.75" x14ac:dyDescent="0.3">
      <c r="A903" s="2"/>
      <c r="B903" s="3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  <c r="FE903" s="2"/>
      <c r="FF903" s="2"/>
      <c r="FG903" s="2"/>
      <c r="FH903" s="2"/>
    </row>
    <row r="904" spans="1:164" ht="18.75" x14ac:dyDescent="0.3">
      <c r="A904" s="2"/>
      <c r="B904" s="3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  <c r="FE904" s="2"/>
      <c r="FF904" s="2"/>
      <c r="FG904" s="2"/>
      <c r="FH904" s="2"/>
    </row>
    <row r="905" spans="1:164" ht="18.75" x14ac:dyDescent="0.3">
      <c r="A905" s="2"/>
      <c r="B905" s="3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  <c r="FE905" s="2"/>
      <c r="FF905" s="2"/>
      <c r="FG905" s="2"/>
      <c r="FH905" s="2"/>
    </row>
    <row r="906" spans="1:164" ht="18.75" x14ac:dyDescent="0.3">
      <c r="A906" s="2"/>
      <c r="B906" s="3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  <c r="FE906" s="2"/>
      <c r="FF906" s="2"/>
      <c r="FG906" s="2"/>
      <c r="FH906" s="2"/>
    </row>
    <row r="907" spans="1:164" ht="18.75" x14ac:dyDescent="0.3">
      <c r="A907" s="2"/>
      <c r="B907" s="3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  <c r="FE907" s="2"/>
      <c r="FF907" s="2"/>
      <c r="FG907" s="2"/>
      <c r="FH907" s="2"/>
    </row>
    <row r="908" spans="1:164" ht="18.75" x14ac:dyDescent="0.3">
      <c r="A908" s="2"/>
      <c r="B908" s="3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  <c r="FE908" s="2"/>
      <c r="FF908" s="2"/>
      <c r="FG908" s="2"/>
      <c r="FH908" s="2"/>
    </row>
    <row r="909" spans="1:164" ht="18.75" x14ac:dyDescent="0.3">
      <c r="A909" s="2"/>
      <c r="B909" s="3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  <c r="FE909" s="2"/>
      <c r="FF909" s="2"/>
      <c r="FG909" s="2"/>
      <c r="FH909" s="2"/>
    </row>
    <row r="910" spans="1:164" ht="18.75" x14ac:dyDescent="0.3">
      <c r="A910" s="2"/>
      <c r="B910" s="3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  <c r="FE910" s="2"/>
      <c r="FF910" s="2"/>
      <c r="FG910" s="2"/>
      <c r="FH910" s="2"/>
    </row>
    <row r="911" spans="1:164" ht="18.75" x14ac:dyDescent="0.3">
      <c r="A911" s="2"/>
      <c r="B911" s="3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  <c r="FE911" s="2"/>
      <c r="FF911" s="2"/>
      <c r="FG911" s="2"/>
      <c r="FH911" s="2"/>
    </row>
    <row r="912" spans="1:164" ht="18.75" x14ac:dyDescent="0.3">
      <c r="A912" s="2"/>
      <c r="B912" s="3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  <c r="FE912" s="2"/>
      <c r="FF912" s="2"/>
      <c r="FG912" s="2"/>
      <c r="FH912" s="2"/>
    </row>
  </sheetData>
  <pageMargins left="0.7" right="0.7" top="0.78740157499999996" bottom="0.78740157499999996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Enka Tecnica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Schopp,Viktoria</dc:creator>
  <cp:lastModifiedBy>Özübek,Burak</cp:lastModifiedBy>
  <cp:lastPrinted>2020-09-22T11:04:16Z</cp:lastPrinted>
  <dcterms:created xsi:type="dcterms:W3CDTF">2020-09-21T07:34:25Z</dcterms:created>
  <dcterms:modified xsi:type="dcterms:W3CDTF">2020-10-08T08:35:41Z</dcterms:modified>
</cp:coreProperties>
</file>